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16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55" windowHeight="9630" activeTab="3"/>
  </bookViews>
  <sheets>
    <sheet name="Data" sheetId="1" r:id="rId1"/>
    <sheet name="Data zoom" sheetId="2" r:id="rId2"/>
    <sheet name="14mm" sheetId="3" r:id="rId3"/>
    <sheet name="macro" sheetId="4" r:id="rId4"/>
    <sheet name="50mm" sheetId="5" r:id="rId5"/>
    <sheet name="85mm" sheetId="6" r:id="rId6"/>
    <sheet name="Nikon 70-300" sheetId="7" r:id="rId7"/>
    <sheet name="Nikon 28-300" sheetId="8" r:id="rId8"/>
    <sheet name="Canon zoom" sheetId="9" r:id="rId9"/>
    <sheet name="sigma150" sheetId="10" r:id="rId10"/>
    <sheet name="Nikon 70-200-4.0" sheetId="11" r:id="rId11"/>
    <sheet name="Sheet1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Carl Nielsen</author>
  </authors>
  <commentList>
    <comment ref="I2" authorId="0">
      <text>
        <r>
          <rPr>
            <b/>
            <sz val="9"/>
            <rFont val="Tahoma"/>
            <family val="0"/>
          </rPr>
          <t>Carl Nielsen:</t>
        </r>
        <r>
          <rPr>
            <sz val="9"/>
            <rFont val="Tahoma"/>
            <family val="0"/>
          </rPr>
          <t xml:space="preserve">
en faktor som får tal til at passe på fill frame !!!</t>
        </r>
      </text>
    </comment>
  </commentList>
</comments>
</file>

<file path=xl/sharedStrings.xml><?xml version="1.0" encoding="utf-8"?>
<sst xmlns="http://schemas.openxmlformats.org/spreadsheetml/2006/main" count="142" uniqueCount="101">
  <si>
    <t>Center</t>
  </si>
  <si>
    <t>Border</t>
  </si>
  <si>
    <t>Samyang 85 f/1.4</t>
  </si>
  <si>
    <t>Signa AF 85 f/1.4</t>
  </si>
  <si>
    <t>Samyang 85 f/1.4 Center LW/mm</t>
  </si>
  <si>
    <t>Samyang 85 f/1.4  Border LW/mm</t>
  </si>
  <si>
    <t>Samyang 14mm 2.8 Center LW/mm</t>
  </si>
  <si>
    <t>Samyang 14mm 2.8 Border LW/mm</t>
  </si>
  <si>
    <t>Signa AF 85 f/1.4 Center LW/mm</t>
  </si>
  <si>
    <t>Signa AF 85 f/1.4 Border LW/mm</t>
  </si>
  <si>
    <t>Nikon AF 85 f/1.4 G</t>
  </si>
  <si>
    <t>Nikon AF 85 f/1.4 Center LW/mm</t>
  </si>
  <si>
    <t>Nikon AF 85 f/1.4 Border LW/mm</t>
  </si>
  <si>
    <t>Faktor</t>
  </si>
  <si>
    <t>Canon EF14mm 2.8</t>
  </si>
  <si>
    <t>Canon 14mm 2.8 Center LW/mm</t>
  </si>
  <si>
    <t>Canon 14mm 2.8 Border LW/mm</t>
  </si>
  <si>
    <t>Micro-Nikkor AF-S 60mm f/2.8 G ED N (FX)</t>
  </si>
  <si>
    <t>Sigma AF70 f/2.8 macro</t>
  </si>
  <si>
    <t>Nikon Center</t>
  </si>
  <si>
    <t>Nikon Border</t>
  </si>
  <si>
    <t>Sigma Center</t>
  </si>
  <si>
    <t>Sigma Border</t>
  </si>
  <si>
    <t>Nikon AF-S 60mm f/2.8 Center LW/mm</t>
  </si>
  <si>
    <t>Nikon AF-S 60mm f/2.8 Border LW/mm</t>
  </si>
  <si>
    <t>Sigma AF70 f/2.8 Center LW/mm</t>
  </si>
  <si>
    <t>Sigma AF70 f/2.8 Border LW/mm</t>
  </si>
  <si>
    <t>Nikon AF-S 50 f/1.8G</t>
  </si>
  <si>
    <t>Nikon AF-S 50 1.8 G Center LW/mm</t>
  </si>
  <si>
    <t>Nikon AF-S 50 1.8 G Border LW/mm</t>
  </si>
  <si>
    <t>Nikon AF-S 50 f/1.4G</t>
  </si>
  <si>
    <t>Nikon AF-S 50 1.4 G Center LW/mm</t>
  </si>
  <si>
    <t>Nikon AF-S 50 1.4 G Border LW/mm</t>
  </si>
  <si>
    <t>Sigma AF 50mm f/1.4 EX DG</t>
  </si>
  <si>
    <t>Sigma AF 50mm f/1.4 Center LW/mm</t>
  </si>
  <si>
    <t>Sigma AF 50mm f/1.4 Border LW/mm</t>
  </si>
  <si>
    <t>Zeiss Makro-Planar T* 50mm f/2 ZF</t>
  </si>
  <si>
    <t>Zeiss Center</t>
  </si>
  <si>
    <t>Zeiss Border</t>
  </si>
  <si>
    <t>Zeiss 50mm 2.0 Center LW/mm</t>
  </si>
  <si>
    <t>Zeiss 50mm 2.0 Border LW/mm</t>
  </si>
  <si>
    <t>Samyang 14mm 2.8 Center</t>
  </si>
  <si>
    <t>f/</t>
  </si>
  <si>
    <t>Nikon 14-24 2.8  only 14mm</t>
  </si>
  <si>
    <r>
      <t xml:space="preserve">Nikon </t>
    </r>
    <r>
      <rPr>
        <b/>
        <sz val="10"/>
        <rFont val="Arial"/>
        <family val="2"/>
      </rPr>
      <t>14</t>
    </r>
    <r>
      <rPr>
        <sz val="10"/>
        <rFont val="Arial"/>
        <family val="0"/>
      </rPr>
      <t>-24 2.8 G Center LW/mm</t>
    </r>
  </si>
  <si>
    <r>
      <t xml:space="preserve">Nikon </t>
    </r>
    <r>
      <rPr>
        <b/>
        <sz val="10"/>
        <rFont val="Arial"/>
        <family val="2"/>
      </rPr>
      <t>14</t>
    </r>
    <r>
      <rPr>
        <sz val="10"/>
        <rFont val="Arial"/>
        <family val="0"/>
      </rPr>
      <t>-24 2.8 G Border LW/mm</t>
    </r>
  </si>
  <si>
    <t>http://www.syopt.co.kr/eng/product/85mm.asp</t>
  </si>
  <si>
    <t>http://www.syopt.co.kr/eng/product/14mm.asp</t>
  </si>
  <si>
    <t>Nikkor AF-S 28-300mm f/3.5-5.6G ED VR</t>
  </si>
  <si>
    <t>Center 28mm</t>
  </si>
  <si>
    <t>Border 28mm</t>
  </si>
  <si>
    <t>Nikkor AF-S 28-300mm at 28mm Center LW/mm</t>
  </si>
  <si>
    <t>Nikkor AF-S 28-300mm at 28mm Border LW/mm</t>
  </si>
  <si>
    <t>Center 50mm</t>
  </si>
  <si>
    <t>Border 50mm</t>
  </si>
  <si>
    <t>Nikkor AF-S 28-300mm at 50mm Center LW/mm</t>
  </si>
  <si>
    <t>Nikkor AF-S 28-300mm at 50mm Border LW/mm</t>
  </si>
  <si>
    <t>Center 200mm</t>
  </si>
  <si>
    <t>Border 200mm</t>
  </si>
  <si>
    <t>Nikkor AF-S 28-300mm at 200mm Center LW/mm</t>
  </si>
  <si>
    <t>Nikkor AF-S 28-300mm at 200mm Border LW/mm</t>
  </si>
  <si>
    <t>Canon EF 28-300mm f/3.5-5.6</t>
  </si>
  <si>
    <t>Canon EF 28-300mm at 28mm Center LW/mm</t>
  </si>
  <si>
    <t>Canon EF 28-300mm at 28mm Border LW/mm</t>
  </si>
  <si>
    <t>Canon EF 28-300mm at 50mm Center LW/mm</t>
  </si>
  <si>
    <t>Canon EF 28-300mm at 50mm Border LW/mm</t>
  </si>
  <si>
    <t>Canon EF 28-300mm at 200mm Center LW/mm</t>
  </si>
  <si>
    <t>Canon EF 28-300mm at 200mm Border LW/mm</t>
  </si>
  <si>
    <t>Nikon AF 85 f/1.8 G</t>
  </si>
  <si>
    <t>Nikon AF 85 f/1.8 Center LW/mm</t>
  </si>
  <si>
    <t>Nikon AF 85 f/1.8 Border LW/mm</t>
  </si>
  <si>
    <t>Sigma AF 150 f/2.8 EX</t>
  </si>
  <si>
    <t>x36</t>
  </si>
  <si>
    <t>format</t>
  </si>
  <si>
    <t>Nikon 70-300 4.5 - 5.6</t>
  </si>
  <si>
    <t>Nikkor AF-S 70-300mm at 70mm Center LW/mm</t>
  </si>
  <si>
    <t>Nikkor AF-S 70-300mm at 70mm Border LW/mm</t>
  </si>
  <si>
    <t>Nikkor AF-S 70-300mm at 135mm Border LW/mm</t>
  </si>
  <si>
    <t>Nikkor AF-S 70-300mm at 135mm Center LW/mm</t>
  </si>
  <si>
    <t>Nikkor AF-S 70-300mm at 200mm Center LW/mm</t>
  </si>
  <si>
    <t>Nikkor AF-S 70-300mm at 200mm Border LW/mm</t>
  </si>
  <si>
    <t>Nikkor AF-S 70-300mm at 300mm Center LW/mm</t>
  </si>
  <si>
    <t>Nikkor AF-S 70-300mm at 300mm Border LW/mm</t>
  </si>
  <si>
    <t xml:space="preserve">Tamron SP AF 90mm F/2.8 Di MACRO Nikon </t>
  </si>
  <si>
    <t>Tamron center</t>
  </si>
  <si>
    <t>Tamron border</t>
  </si>
  <si>
    <t>Tamron SPAF90/2.8 center</t>
  </si>
  <si>
    <t>Tamron SPAF90/2.8 border</t>
  </si>
  <si>
    <t>Nikon 70-200 4.0</t>
  </si>
  <si>
    <t>Nikkor AF-S 70-200mm at 70mm Center LW/mm</t>
  </si>
  <si>
    <t>Nikkor AF-S 70-200mm at 70mm Border LW/mm</t>
  </si>
  <si>
    <t>Nikkor AF-S 70-200mm at 135mm Center LW/mm</t>
  </si>
  <si>
    <t>Nikkor AF-S 70-200mm at 135mm Border LW/mm</t>
  </si>
  <si>
    <t>Nikkor AF-S 70-200mm at 200mm Center LW/mm</t>
  </si>
  <si>
    <t>Nikkor AF-S 70-200mm at 200mm Border LW/mm</t>
  </si>
  <si>
    <t>Nikkor AF-S 70-200mm at 70mm Center LW/24mm</t>
  </si>
  <si>
    <t>Nikkor AF-S 70-200mm at 70mm Border LW/24mm</t>
  </si>
  <si>
    <t>Nikkor AF-S 70-200mm at 135mm Center LW/24mm</t>
  </si>
  <si>
    <t>Nikkor AF-S 70-200mm at 135mm Border LW/24mm</t>
  </si>
  <si>
    <t>Nikkor AF-S 70-200mm at 200mm Center LW/24mm</t>
  </si>
  <si>
    <t>Nikkor AF-S 70-200mm at 200mm Border LW/24mm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</si>
</sst>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9.25"/>
      <color indexed="8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3" applyNumberFormat="0" applyAlignment="0" applyProtection="0"/>
    <xf numFmtId="0" fontId="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4" borderId="16" xfId="0" applyFont="1" applyFill="1" applyBorder="1" applyAlignment="1">
      <alignment horizontal="right"/>
    </xf>
    <xf numFmtId="0" fontId="1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14" xfId="0" applyNumberFormat="1" applyBorder="1" applyAlignment="1">
      <alignment/>
    </xf>
    <xf numFmtId="0" fontId="9" fillId="0" borderId="0" xfId="42" applyAlignment="1" applyProtection="1">
      <alignment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14mm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"/>
          <c:w val="0.941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Samyang 14mm 2.8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Data!$B$6:$I$6</c:f>
              <c:numCache>
                <c:ptCount val="8"/>
                <c:pt idx="2">
                  <c:v>149.33333333333334</c:v>
                </c:pt>
                <c:pt idx="3">
                  <c:v>154.29166666666666</c:v>
                </c:pt>
                <c:pt idx="4">
                  <c:v>155.91666666666666</c:v>
                </c:pt>
                <c:pt idx="5">
                  <c:v>149.875</c:v>
                </c:pt>
                <c:pt idx="6">
                  <c:v>141.29166666666666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Samyang 14mm 2.8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Data!$B$7:$I$7</c:f>
              <c:numCache>
                <c:ptCount val="8"/>
                <c:pt idx="2">
                  <c:v>133.33333333333334</c:v>
                </c:pt>
                <c:pt idx="3">
                  <c:v>134.16666666666666</c:v>
                </c:pt>
                <c:pt idx="4">
                  <c:v>134.95833333333334</c:v>
                </c:pt>
                <c:pt idx="5">
                  <c:v>133.58333333333334</c:v>
                </c:pt>
                <c:pt idx="6">
                  <c:v>127.08333333333333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Data!$A$12</c:f>
              <c:strCache>
                <c:ptCount val="1"/>
                <c:pt idx="0">
                  <c:v>Canon 14mm 2.8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Data!$B$12:$I$12</c:f>
              <c:numCache>
                <c:ptCount val="8"/>
                <c:pt idx="2">
                  <c:v>142.75</c:v>
                </c:pt>
                <c:pt idx="3">
                  <c:v>154</c:v>
                </c:pt>
                <c:pt idx="4">
                  <c:v>150.83333333333334</c:v>
                </c:pt>
                <c:pt idx="5">
                  <c:v>145.16666666666666</c:v>
                </c:pt>
                <c:pt idx="6">
                  <c:v>130.91666666666666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Data!$A$13</c:f>
              <c:strCache>
                <c:ptCount val="1"/>
                <c:pt idx="0">
                  <c:v>Canon 14mm 2.8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Data!$B$13:$I$13</c:f>
              <c:numCache>
                <c:ptCount val="8"/>
                <c:pt idx="2">
                  <c:v>114.625</c:v>
                </c:pt>
                <c:pt idx="3">
                  <c:v>118.45833333333333</c:v>
                </c:pt>
                <c:pt idx="4">
                  <c:v>122.375</c:v>
                </c:pt>
                <c:pt idx="5">
                  <c:v>121.95833333333333</c:v>
                </c:pt>
                <c:pt idx="6">
                  <c:v>118.66666666666667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Data!$A$81</c:f>
              <c:strCache>
                <c:ptCount val="1"/>
                <c:pt idx="0">
                  <c:v>Nikon 14-24 2.8 G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Data!$B$81:$I$81</c:f>
              <c:numCache>
                <c:ptCount val="8"/>
                <c:pt idx="2">
                  <c:v>160.95833333333334</c:v>
                </c:pt>
                <c:pt idx="3">
                  <c:v>167.875</c:v>
                </c:pt>
                <c:pt idx="4">
                  <c:v>165.16666666666666</c:v>
                </c:pt>
                <c:pt idx="5">
                  <c:v>155.125</c:v>
                </c:pt>
                <c:pt idx="6">
                  <c:v>141.83333333333334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Data!$A$82</c:f>
              <c:strCache>
                <c:ptCount val="1"/>
                <c:pt idx="0">
                  <c:v>Nikon 14-24 2.8 G Border LW/mm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Data!$B$82:$I$82</c:f>
              <c:numCache>
                <c:ptCount val="8"/>
                <c:pt idx="2">
                  <c:v>144.41666666666666</c:v>
                </c:pt>
                <c:pt idx="3">
                  <c:v>146.875</c:v>
                </c:pt>
                <c:pt idx="4">
                  <c:v>147.33333333333334</c:v>
                </c:pt>
                <c:pt idx="5">
                  <c:v>141.875</c:v>
                </c:pt>
                <c:pt idx="6">
                  <c:v>133.75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25"/>
          <c:y val="0.74575"/>
          <c:w val="0.340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5"/>
          <c:w val="0.9412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Data!$A$43</c:f>
              <c:strCache>
                <c:ptCount val="1"/>
                <c:pt idx="0">
                  <c:v>Nikon AF-S 60mm f/2.8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Data!$B$43:$I$43</c:f>
              <c:numCache>
                <c:ptCount val="8"/>
                <c:pt idx="2">
                  <c:v>143.45833333333334</c:v>
                </c:pt>
                <c:pt idx="3">
                  <c:v>158.20833333333334</c:v>
                </c:pt>
                <c:pt idx="4">
                  <c:v>159.375</c:v>
                </c:pt>
                <c:pt idx="5">
                  <c:v>151.375</c:v>
                </c:pt>
                <c:pt idx="6">
                  <c:v>141.375</c:v>
                </c:pt>
                <c:pt idx="7">
                  <c:v>124.91666666666667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Data!$A$44</c:f>
              <c:strCache>
                <c:ptCount val="1"/>
                <c:pt idx="0">
                  <c:v>Nikon AF-S 60mm f/2.8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Data!$B$44:$I$44</c:f>
              <c:numCache>
                <c:ptCount val="8"/>
                <c:pt idx="2">
                  <c:v>136.66666666666666</c:v>
                </c:pt>
                <c:pt idx="3">
                  <c:v>141.5</c:v>
                </c:pt>
                <c:pt idx="4">
                  <c:v>146.29166666666666</c:v>
                </c:pt>
                <c:pt idx="5">
                  <c:v>144.95833333333334</c:v>
                </c:pt>
                <c:pt idx="6">
                  <c:v>134.375</c:v>
                </c:pt>
                <c:pt idx="7">
                  <c:v>119.91666666666667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Data!$A$49</c:f>
              <c:strCache>
                <c:ptCount val="1"/>
                <c:pt idx="0">
                  <c:v>Sigma AF70 f/2.8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Data!$B$49:$I$49</c:f>
              <c:numCache>
                <c:ptCount val="8"/>
                <c:pt idx="2">
                  <c:v>140.79166666666666</c:v>
                </c:pt>
                <c:pt idx="3">
                  <c:v>155.66666666666666</c:v>
                </c:pt>
                <c:pt idx="4">
                  <c:v>151.33333333333334</c:v>
                </c:pt>
                <c:pt idx="5">
                  <c:v>144.66666666666666</c:v>
                </c:pt>
                <c:pt idx="6">
                  <c:v>131.70833333333334</c:v>
                </c:pt>
                <c:pt idx="7">
                  <c:v>114.54166666666667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Data!$A$50</c:f>
              <c:strCache>
                <c:ptCount val="1"/>
                <c:pt idx="0">
                  <c:v>Sigma AF70 f/2.8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Data!$B$50:$I$50</c:f>
              <c:numCache>
                <c:ptCount val="8"/>
                <c:pt idx="2">
                  <c:v>127.16666666666667</c:v>
                </c:pt>
                <c:pt idx="3">
                  <c:v>133.875</c:v>
                </c:pt>
                <c:pt idx="4">
                  <c:v>137.45833333333334</c:v>
                </c:pt>
                <c:pt idx="5">
                  <c:v>134.83333333333334</c:v>
                </c:pt>
                <c:pt idx="6">
                  <c:v>125.25</c:v>
                </c:pt>
                <c:pt idx="7">
                  <c:v>111.125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Data!$A$56</c:f>
              <c:strCache>
                <c:ptCount val="1"/>
                <c:pt idx="0">
                  <c:v>Zeiss 50mm 2.0 Center LW/mm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Data!$B$56:$I$56</c:f>
              <c:numCache>
                <c:ptCount val="8"/>
                <c:pt idx="1">
                  <c:v>145.16666666666666</c:v>
                </c:pt>
                <c:pt idx="2">
                  <c:v>155.375</c:v>
                </c:pt>
                <c:pt idx="3">
                  <c:v>164.54166666666666</c:v>
                </c:pt>
                <c:pt idx="4">
                  <c:v>161.375</c:v>
                </c:pt>
                <c:pt idx="5">
                  <c:v>152.25</c:v>
                </c:pt>
                <c:pt idx="6">
                  <c:v>136.45833333333334</c:v>
                </c:pt>
                <c:pt idx="7">
                  <c:v>119.45833333333333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Data!$A$57</c:f>
              <c:strCache>
                <c:ptCount val="1"/>
                <c:pt idx="0">
                  <c:v>Zeiss 50mm 2.0 Border LW/mm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Data!$B$57:$I$57</c:f>
              <c:numCache>
                <c:ptCount val="8"/>
                <c:pt idx="1">
                  <c:v>120.29166666666667</c:v>
                </c:pt>
                <c:pt idx="2">
                  <c:v>125.625</c:v>
                </c:pt>
                <c:pt idx="3">
                  <c:v>132.375</c:v>
                </c:pt>
                <c:pt idx="4">
                  <c:v>141</c:v>
                </c:pt>
                <c:pt idx="5">
                  <c:v>139.66666666666666</c:v>
                </c:pt>
                <c:pt idx="6">
                  <c:v>129.91666666666666</c:v>
                </c:pt>
                <c:pt idx="7">
                  <c:v>114.33333333333333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Data!$A$88</c:f>
              <c:strCache>
                <c:ptCount val="1"/>
                <c:pt idx="0">
                  <c:v>Tamron SPAF90/2.8 center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Data!$B$88:$I$88</c:f>
              <c:numCache>
                <c:ptCount val="8"/>
                <c:pt idx="2">
                  <c:v>148.71428571428572</c:v>
                </c:pt>
                <c:pt idx="3">
                  <c:v>155.92857142857142</c:v>
                </c:pt>
                <c:pt idx="4">
                  <c:v>154.07142857142858</c:v>
                </c:pt>
                <c:pt idx="5">
                  <c:v>148.85714285714286</c:v>
                </c:pt>
                <c:pt idx="6">
                  <c:v>138.85714285714286</c:v>
                </c:pt>
                <c:pt idx="7">
                  <c:v>126.92857142857143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Data!$A$89</c:f>
              <c:strCache>
                <c:ptCount val="1"/>
                <c:pt idx="0">
                  <c:v>Tamron SPAF90/2.8 border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Data!$B$89:$I$89</c:f>
              <c:numCache>
                <c:ptCount val="8"/>
                <c:pt idx="2">
                  <c:v>130.71428571428572</c:v>
                </c:pt>
                <c:pt idx="3">
                  <c:v>143</c:v>
                </c:pt>
                <c:pt idx="4">
                  <c:v>147.21428571428572</c:v>
                </c:pt>
                <c:pt idx="5">
                  <c:v>145.57142857142858</c:v>
                </c:pt>
                <c:pt idx="6">
                  <c:v>133.57142857142858</c:v>
                </c:pt>
                <c:pt idx="7">
                  <c:v>126.92857142857143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6835"/>
          <c:w val="0.341"/>
          <c:h val="0.2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50mm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75"/>
          <c:w val="0.9412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Data!$A$62</c:f>
              <c:strCache>
                <c:ptCount val="1"/>
                <c:pt idx="0">
                  <c:v>Nikon AF-S 50 1.8 G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Data!$B$62:$I$62</c:f>
              <c:numCache>
                <c:ptCount val="8"/>
                <c:pt idx="1">
                  <c:v>132.33333333333334</c:v>
                </c:pt>
                <c:pt idx="2">
                  <c:v>155.125</c:v>
                </c:pt>
                <c:pt idx="3">
                  <c:v>162.41666666666666</c:v>
                </c:pt>
                <c:pt idx="4">
                  <c:v>164.91666666666666</c:v>
                </c:pt>
                <c:pt idx="5">
                  <c:v>156.875</c:v>
                </c:pt>
                <c:pt idx="6">
                  <c:v>141.66666666666666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Data!$A$63</c:f>
              <c:strCache>
                <c:ptCount val="1"/>
                <c:pt idx="0">
                  <c:v>Nikon AF-S 50 1.8 G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Data!$B$63:$I$63</c:f>
              <c:numCache>
                <c:ptCount val="8"/>
                <c:pt idx="1">
                  <c:v>126.04166666666667</c:v>
                </c:pt>
                <c:pt idx="2">
                  <c:v>135.45833333333334</c:v>
                </c:pt>
                <c:pt idx="3">
                  <c:v>136.41666666666666</c:v>
                </c:pt>
                <c:pt idx="4">
                  <c:v>147.16666666666666</c:v>
                </c:pt>
                <c:pt idx="5">
                  <c:v>143.66666666666666</c:v>
                </c:pt>
                <c:pt idx="6">
                  <c:v>134.16666666666666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Data!$A$69</c:f>
              <c:strCache>
                <c:ptCount val="1"/>
                <c:pt idx="0">
                  <c:v>Nikon AF-S 50 1.4 G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Data!$B$69:$I$69</c:f>
              <c:numCache>
                <c:ptCount val="8"/>
                <c:pt idx="1">
                  <c:v>143</c:v>
                </c:pt>
                <c:pt idx="2">
                  <c:v>155.41666666666666</c:v>
                </c:pt>
                <c:pt idx="3">
                  <c:v>163.58333333333334</c:v>
                </c:pt>
                <c:pt idx="4">
                  <c:v>160.375</c:v>
                </c:pt>
                <c:pt idx="5">
                  <c:v>153.58333333333334</c:v>
                </c:pt>
                <c:pt idx="6">
                  <c:v>138.33333333333334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Data!$A$70</c:f>
              <c:strCache>
                <c:ptCount val="1"/>
                <c:pt idx="0">
                  <c:v>Nikon AF-S 50 1.4 G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Data!$B$70:$I$70</c:f>
              <c:numCache>
                <c:ptCount val="8"/>
                <c:pt idx="1">
                  <c:v>126.33333333333333</c:v>
                </c:pt>
                <c:pt idx="2">
                  <c:v>133.45833333333334</c:v>
                </c:pt>
                <c:pt idx="3">
                  <c:v>143.625</c:v>
                </c:pt>
                <c:pt idx="4">
                  <c:v>148.95833333333334</c:v>
                </c:pt>
                <c:pt idx="5">
                  <c:v>145.875</c:v>
                </c:pt>
                <c:pt idx="6">
                  <c:v>132.58333333333334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Data!$A$75</c:f>
              <c:strCache>
                <c:ptCount val="1"/>
                <c:pt idx="0">
                  <c:v>Sigma AF 50mm f/1.4 Center LW/mm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Data!$B$75:$I$75</c:f>
              <c:numCache>
                <c:ptCount val="8"/>
                <c:pt idx="1">
                  <c:v>142.70833333333334</c:v>
                </c:pt>
                <c:pt idx="2">
                  <c:v>155.29166666666666</c:v>
                </c:pt>
                <c:pt idx="3">
                  <c:v>161.41666666666666</c:v>
                </c:pt>
                <c:pt idx="4">
                  <c:v>159.875</c:v>
                </c:pt>
                <c:pt idx="5">
                  <c:v>156.29166666666666</c:v>
                </c:pt>
                <c:pt idx="6">
                  <c:v>145.45833333333334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Data!$A$76</c:f>
              <c:strCache>
                <c:ptCount val="1"/>
                <c:pt idx="0">
                  <c:v>Sigma AF 50mm f/1.4 Border LW/mm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Data!$B$76:$I$76</c:f>
              <c:numCache>
                <c:ptCount val="8"/>
                <c:pt idx="1">
                  <c:v>75.45833333333333</c:v>
                </c:pt>
                <c:pt idx="2">
                  <c:v>85.375</c:v>
                </c:pt>
                <c:pt idx="3">
                  <c:v>98.58333333333333</c:v>
                </c:pt>
                <c:pt idx="4">
                  <c:v>115.29166666666667</c:v>
                </c:pt>
                <c:pt idx="5">
                  <c:v>125.95833333333333</c:v>
                </c:pt>
                <c:pt idx="6">
                  <c:v>125</c:v>
                </c:pt>
              </c:numCache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4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7585"/>
          <c:w val="0.34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775"/>
          <c:w val="0.94125"/>
          <c:h val="0.92575"/>
        </c:manualLayout>
      </c:layout>
      <c:lineChart>
        <c:grouping val="standard"/>
        <c:varyColors val="0"/>
        <c:ser>
          <c:idx val="2"/>
          <c:order val="0"/>
          <c:tx>
            <c:strRef>
              <c:f>Data!$A$18</c:f>
              <c:strCache>
                <c:ptCount val="1"/>
                <c:pt idx="0">
                  <c:v>Samyang 85 f/1.4 Center LW/mm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Data!$B$18:$I$18</c:f>
              <c:numCache>
                <c:ptCount val="8"/>
                <c:pt idx="0">
                  <c:v>135.75</c:v>
                </c:pt>
                <c:pt idx="1">
                  <c:v>139.625</c:v>
                </c:pt>
                <c:pt idx="2">
                  <c:v>143.0625</c:v>
                </c:pt>
                <c:pt idx="3">
                  <c:v>150.75</c:v>
                </c:pt>
                <c:pt idx="4">
                  <c:v>153.75</c:v>
                </c:pt>
                <c:pt idx="5">
                  <c:v>148.75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Data!$A$19</c:f>
              <c:strCache>
                <c:ptCount val="1"/>
                <c:pt idx="0">
                  <c:v>Samyang 85 f/1.4  Border LW/mm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Data!$B$19:$I$19</c:f>
              <c:numCache>
                <c:ptCount val="8"/>
                <c:pt idx="0">
                  <c:v>107.4375</c:v>
                </c:pt>
                <c:pt idx="1">
                  <c:v>122.125</c:v>
                </c:pt>
                <c:pt idx="2">
                  <c:v>132.25</c:v>
                </c:pt>
                <c:pt idx="3">
                  <c:v>142</c:v>
                </c:pt>
                <c:pt idx="4">
                  <c:v>149.75</c:v>
                </c:pt>
                <c:pt idx="5">
                  <c:v>142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Data!$A$24</c:f>
              <c:strCache>
                <c:ptCount val="1"/>
                <c:pt idx="0">
                  <c:v>Signa AF 85 f/1.4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Data!$B$24:$I$24</c:f>
              <c:numCache>
                <c:ptCount val="8"/>
                <c:pt idx="0">
                  <c:v>133.45833333333334</c:v>
                </c:pt>
                <c:pt idx="1">
                  <c:v>142.54166666666666</c:v>
                </c:pt>
                <c:pt idx="2">
                  <c:v>150.95833333333334</c:v>
                </c:pt>
                <c:pt idx="3">
                  <c:v>153.875</c:v>
                </c:pt>
                <c:pt idx="4">
                  <c:v>149.45833333333334</c:v>
                </c:pt>
                <c:pt idx="5">
                  <c:v>142.125</c:v>
                </c:pt>
                <c:pt idx="6">
                  <c:v>129.75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Data!$A$25</c:f>
              <c:strCache>
                <c:ptCount val="1"/>
                <c:pt idx="0">
                  <c:v>Signa AF 85 f/1.4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Data!$B$25:$I$25</c:f>
              <c:numCache>
                <c:ptCount val="8"/>
                <c:pt idx="0">
                  <c:v>97.33333333333333</c:v>
                </c:pt>
                <c:pt idx="1">
                  <c:v>99.04166666666667</c:v>
                </c:pt>
                <c:pt idx="2">
                  <c:v>110.79166666666667</c:v>
                </c:pt>
                <c:pt idx="3">
                  <c:v>113.125</c:v>
                </c:pt>
                <c:pt idx="4">
                  <c:v>123.58333333333333</c:v>
                </c:pt>
                <c:pt idx="5">
                  <c:v>127.75</c:v>
                </c:pt>
                <c:pt idx="6">
                  <c:v>123.20833333333333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Data!$A$30</c:f>
              <c:strCache>
                <c:ptCount val="1"/>
                <c:pt idx="0">
                  <c:v>Nikon AF 85 f/1.4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Data!$B$30:$I$30</c:f>
              <c:numCache>
                <c:ptCount val="8"/>
                <c:pt idx="0">
                  <c:v>145.20833333333334</c:v>
                </c:pt>
                <c:pt idx="1">
                  <c:v>149.41666666666666</c:v>
                </c:pt>
                <c:pt idx="2">
                  <c:v>157.79166666666666</c:v>
                </c:pt>
                <c:pt idx="3">
                  <c:v>167.33333333333334</c:v>
                </c:pt>
                <c:pt idx="4">
                  <c:v>166.20833333333334</c:v>
                </c:pt>
                <c:pt idx="5">
                  <c:v>165.5</c:v>
                </c:pt>
                <c:pt idx="6">
                  <c:v>151.33333333333334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Data!$A$31</c:f>
              <c:strCache>
                <c:ptCount val="1"/>
                <c:pt idx="0">
                  <c:v>Nikon AF 85 f/1.4 Border LW/mm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Data!$B$3:$I$3</c:f>
              <c:numCache>
                <c:ptCount val="8"/>
                <c:pt idx="0">
                  <c:v>1.4</c:v>
                </c:pt>
                <c:pt idx="1">
                  <c:v>2</c:v>
                </c:pt>
                <c:pt idx="2">
                  <c:v>2.8</c:v>
                </c:pt>
                <c:pt idx="3">
                  <c:v>4</c:v>
                </c:pt>
                <c:pt idx="4">
                  <c:v>5.6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</c:numCache>
            </c:numRef>
          </c:cat>
          <c:val>
            <c:numRef>
              <c:f>Data!$B$31:$I$31</c:f>
              <c:numCache>
                <c:ptCount val="8"/>
                <c:pt idx="0">
                  <c:v>128.08333333333334</c:v>
                </c:pt>
                <c:pt idx="1">
                  <c:v>133</c:v>
                </c:pt>
                <c:pt idx="2">
                  <c:v>143.54166666666666</c:v>
                </c:pt>
                <c:pt idx="3">
                  <c:v>158.83333333333334</c:v>
                </c:pt>
                <c:pt idx="4">
                  <c:v>159.95833333333334</c:v>
                </c:pt>
                <c:pt idx="5">
                  <c:v>156.41666666666666</c:v>
                </c:pt>
                <c:pt idx="6">
                  <c:v>147.66666666666666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Data!$A$36</c:f>
              <c:strCache>
                <c:ptCount val="1"/>
                <c:pt idx="0">
                  <c:v>Nikon AF 85 f/1.8 Center LW/mm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Data!$B$36:$I$36</c:f>
              <c:numCache>
                <c:ptCount val="8"/>
                <c:pt idx="1">
                  <c:v>148.08333333333334</c:v>
                </c:pt>
                <c:pt idx="2">
                  <c:v>159.20833333333334</c:v>
                </c:pt>
                <c:pt idx="3">
                  <c:v>161.33333333333334</c:v>
                </c:pt>
                <c:pt idx="4">
                  <c:v>160.08333333333334</c:v>
                </c:pt>
                <c:pt idx="5">
                  <c:v>153.875</c:v>
                </c:pt>
                <c:pt idx="6">
                  <c:v>141.5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Data!$A$37</c:f>
              <c:strCache>
                <c:ptCount val="1"/>
                <c:pt idx="0">
                  <c:v>Nikon AF 85 f/1.8 Border LW/mm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Data!$B$37:$I$37</c:f>
              <c:numCache>
                <c:ptCount val="8"/>
                <c:pt idx="1">
                  <c:v>137.41666666666666</c:v>
                </c:pt>
                <c:pt idx="2">
                  <c:v>142.625</c:v>
                </c:pt>
                <c:pt idx="3">
                  <c:v>146.66666666666666</c:v>
                </c:pt>
                <c:pt idx="4">
                  <c:v>148.75</c:v>
                </c:pt>
                <c:pt idx="5">
                  <c:v>143.16666666666666</c:v>
                </c:pt>
                <c:pt idx="6">
                  <c:v>133.08333333333334</c:v>
                </c:pt>
              </c:numCache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6325"/>
          <c:w val="0.3415"/>
          <c:h val="0.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70 - 300mm Zoom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75"/>
          <c:w val="0.94125"/>
          <c:h val="0.85175"/>
        </c:manualLayout>
      </c:layout>
      <c:lineChart>
        <c:grouping val="standard"/>
        <c:varyColors val="0"/>
        <c:ser>
          <c:idx val="1"/>
          <c:order val="0"/>
          <c:tx>
            <c:strRef>
              <c:f>'Data zoom'!$A$42</c:f>
              <c:strCache>
                <c:ptCount val="1"/>
                <c:pt idx="0">
                  <c:v>Nikkor AF-S 70-300mm at 70mm Border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zoom'!$E$41:$I$41</c:f>
              <c:numCache>
                <c:ptCount val="5"/>
                <c:pt idx="0">
                  <c:v>152.70833333333334</c:v>
                </c:pt>
                <c:pt idx="1">
                  <c:v>153.58333333333334</c:v>
                </c:pt>
                <c:pt idx="2">
                  <c:v>146.25</c:v>
                </c:pt>
                <c:pt idx="3">
                  <c:v>134.875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zoom'!$A$42</c:f>
              <c:strCache>
                <c:ptCount val="1"/>
                <c:pt idx="0">
                  <c:v>Nikkor AF-S 70-300mm at 70mm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zoom'!$E$42:$I$42</c:f>
              <c:numCache>
                <c:ptCount val="5"/>
                <c:pt idx="0">
                  <c:v>114.125</c:v>
                </c:pt>
                <c:pt idx="1">
                  <c:v>119.91666666666667</c:v>
                </c:pt>
                <c:pt idx="2">
                  <c:v>122.91666666666667</c:v>
                </c:pt>
                <c:pt idx="3">
                  <c:v>118.29166666666667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zoom'!$A$47</c:f>
              <c:strCache>
                <c:ptCount val="1"/>
                <c:pt idx="0">
                  <c:v>Nikkor AF-S 70-300mm at 135mm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zoom'!$E$47:$I$47</c:f>
              <c:numCache>
                <c:ptCount val="5"/>
                <c:pt idx="0">
                  <c:v>156</c:v>
                </c:pt>
                <c:pt idx="1">
                  <c:v>156.29166666666666</c:v>
                </c:pt>
                <c:pt idx="2">
                  <c:v>147.08333333333334</c:v>
                </c:pt>
                <c:pt idx="3">
                  <c:v>138.54166666666666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zoom'!$A$48</c:f>
              <c:strCache>
                <c:ptCount val="1"/>
                <c:pt idx="0">
                  <c:v>Nikkor AF-S 70-300mm at 135mm Border LW/mm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zoom'!$E$48:$I$48</c:f>
              <c:numCache>
                <c:ptCount val="5"/>
                <c:pt idx="0">
                  <c:v>129.33333333333334</c:v>
                </c:pt>
                <c:pt idx="1">
                  <c:v>129.95833333333334</c:v>
                </c:pt>
                <c:pt idx="2">
                  <c:v>132.70833333333334</c:v>
                </c:pt>
                <c:pt idx="3">
                  <c:v>125.20833333333333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zoom'!$A$53</c:f>
              <c:strCache>
                <c:ptCount val="1"/>
                <c:pt idx="0">
                  <c:v>Nikkor AF-S 70-300mm at 200mm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zoom'!$E$53:$I$53</c:f>
              <c:numCache>
                <c:ptCount val="5"/>
                <c:pt idx="1">
                  <c:v>135.04166666666666</c:v>
                </c:pt>
                <c:pt idx="2">
                  <c:v>138.20833333333334</c:v>
                </c:pt>
                <c:pt idx="3">
                  <c:v>136.79166666666666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zoom'!$A$54</c:f>
              <c:strCache>
                <c:ptCount val="1"/>
                <c:pt idx="0">
                  <c:v>Nikkor AF-S 70-300mm at 200mm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zoom'!$E$54:$I$54</c:f>
              <c:numCache>
                <c:ptCount val="5"/>
                <c:pt idx="1">
                  <c:v>128.875</c:v>
                </c:pt>
                <c:pt idx="2">
                  <c:v>132.16666666666666</c:v>
                </c:pt>
                <c:pt idx="3">
                  <c:v>130.08333333333334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zoom'!$A$59</c:f>
              <c:strCache>
                <c:ptCount val="1"/>
                <c:pt idx="0">
                  <c:v>Nikkor AF-S 70-300mm at 300mm Center LW/mm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zoom'!$E$59:$I$59</c:f>
              <c:numCache>
                <c:ptCount val="5"/>
                <c:pt idx="1">
                  <c:v>130.95833333333334</c:v>
                </c:pt>
                <c:pt idx="2">
                  <c:v>136.29166666666666</c:v>
                </c:pt>
                <c:pt idx="3">
                  <c:v>132.91666666666666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 zoom'!$A$60</c:f>
              <c:strCache>
                <c:ptCount val="1"/>
                <c:pt idx="0">
                  <c:v>Nikkor AF-S 70-300mm at 300mm Border LW/mm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zoom'!$E$60:$I$60</c:f>
              <c:numCache>
                <c:ptCount val="5"/>
                <c:pt idx="1">
                  <c:v>112.08333333333333</c:v>
                </c:pt>
                <c:pt idx="2">
                  <c:v>115.5</c:v>
                </c:pt>
                <c:pt idx="3">
                  <c:v>114.625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75"/>
          <c:y val="0.65125"/>
          <c:w val="0.37075"/>
          <c:h val="0.2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28 - 300mm Zoom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75"/>
          <c:w val="0.9412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'Data zoom'!$A$7</c:f>
              <c:strCache>
                <c:ptCount val="1"/>
                <c:pt idx="0">
                  <c:v>Nikkor AF-S 28-300mm at 28mm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zoom'!$E$7:$H$7</c:f>
              <c:numCache>
                <c:ptCount val="4"/>
                <c:pt idx="0">
                  <c:v>121.125</c:v>
                </c:pt>
                <c:pt idx="1">
                  <c:v>145.91666666666666</c:v>
                </c:pt>
                <c:pt idx="2">
                  <c:v>145.66666666666666</c:v>
                </c:pt>
                <c:pt idx="3">
                  <c:v>139.75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zoom'!$A$8</c:f>
              <c:strCache>
                <c:ptCount val="1"/>
                <c:pt idx="0">
                  <c:v>Nikkor AF-S 28-300mm at 28mm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zoom'!$E$8:$I$8</c:f>
              <c:numCache>
                <c:ptCount val="5"/>
                <c:pt idx="0">
                  <c:v>91.04166666666667</c:v>
                </c:pt>
                <c:pt idx="1">
                  <c:v>110.70833333333333</c:v>
                </c:pt>
                <c:pt idx="2">
                  <c:v>117.875</c:v>
                </c:pt>
                <c:pt idx="3">
                  <c:v>113.20833333333333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zoom'!$A$12</c:f>
              <c:strCache>
                <c:ptCount val="1"/>
                <c:pt idx="0">
                  <c:v>Nikkor AF-S 28-300mm at 50mm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zoom'!$E$12:$I$12</c:f>
              <c:numCache>
                <c:ptCount val="5"/>
                <c:pt idx="0">
                  <c:v>129.29166666666666</c:v>
                </c:pt>
                <c:pt idx="1">
                  <c:v>142.83333333333334</c:v>
                </c:pt>
                <c:pt idx="2">
                  <c:v>145.25</c:v>
                </c:pt>
                <c:pt idx="3">
                  <c:v>135.54166666666666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zoom'!$A$13</c:f>
              <c:strCache>
                <c:ptCount val="1"/>
                <c:pt idx="0">
                  <c:v>Nikkor AF-S 28-300mm at 50mm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zoom'!$E$13:$I$13</c:f>
              <c:numCache>
                <c:ptCount val="5"/>
                <c:pt idx="0">
                  <c:v>87.45833333333333</c:v>
                </c:pt>
                <c:pt idx="1">
                  <c:v>94.41666666666667</c:v>
                </c:pt>
                <c:pt idx="2">
                  <c:v>114.04166666666667</c:v>
                </c:pt>
                <c:pt idx="3">
                  <c:v>116.91666666666667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zoom'!$A$17</c:f>
              <c:strCache>
                <c:ptCount val="1"/>
                <c:pt idx="0">
                  <c:v>Nikkor AF-S 28-300mm at 200mm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zoom'!$E$17:$I$17</c:f>
              <c:numCache>
                <c:ptCount val="5"/>
                <c:pt idx="1">
                  <c:v>130.41666666666666</c:v>
                </c:pt>
                <c:pt idx="2">
                  <c:v>141.625</c:v>
                </c:pt>
                <c:pt idx="3">
                  <c:v>133.875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zoom'!$A$18</c:f>
              <c:strCache>
                <c:ptCount val="1"/>
                <c:pt idx="0">
                  <c:v>Nikkor AF-S 28-300mm at 200mm Border LW/mm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zoom'!$E$18:$I$18</c:f>
              <c:numCache>
                <c:ptCount val="5"/>
                <c:pt idx="1">
                  <c:v>99.66666666666667</c:v>
                </c:pt>
                <c:pt idx="2">
                  <c:v>106.70833333333333</c:v>
                </c:pt>
                <c:pt idx="3">
                  <c:v>107.91666666666667</c:v>
                </c:pt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0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695"/>
          <c:w val="0.44325"/>
          <c:h val="0.2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28 - 300mm Zoom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75"/>
          <c:w val="0.94125"/>
          <c:h val="0.85075"/>
        </c:manualLayout>
      </c:layout>
      <c:lineChart>
        <c:grouping val="standard"/>
        <c:varyColors val="0"/>
        <c:ser>
          <c:idx val="6"/>
          <c:order val="0"/>
          <c:tx>
            <c:strRef>
              <c:f>'Data zoom'!$A$25</c:f>
              <c:strCache>
                <c:ptCount val="1"/>
                <c:pt idx="0">
                  <c:v>Canon EF 28-300mm at 28mm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zoom'!$E$25:$I$25</c:f>
              <c:numCache>
                <c:ptCount val="5"/>
                <c:pt idx="0">
                  <c:v>122.58333333333333</c:v>
                </c:pt>
                <c:pt idx="1">
                  <c:v>136.75</c:v>
                </c:pt>
                <c:pt idx="2">
                  <c:v>135.20833333333334</c:v>
                </c:pt>
                <c:pt idx="3">
                  <c:v>129.04166666666666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'Data zoom'!$A$26</c:f>
              <c:strCache>
                <c:ptCount val="1"/>
                <c:pt idx="0">
                  <c:v>Canon EF 28-300mm at 28mm Border LW/mm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zoom'!$E$26:$I$26</c:f>
              <c:numCache>
                <c:ptCount val="5"/>
                <c:pt idx="0">
                  <c:v>112.91666666666667</c:v>
                </c:pt>
                <c:pt idx="1">
                  <c:v>120.04166666666667</c:v>
                </c:pt>
                <c:pt idx="2">
                  <c:v>120.29166666666667</c:v>
                </c:pt>
                <c:pt idx="3">
                  <c:v>118.375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'Data zoom'!$A$30</c:f>
              <c:strCache>
                <c:ptCount val="1"/>
                <c:pt idx="0">
                  <c:v>Canon EF 28-300mm at 50mm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zoom'!$E$30:$I$30</c:f>
              <c:numCache>
                <c:ptCount val="5"/>
                <c:pt idx="0">
                  <c:v>120.16666666666667</c:v>
                </c:pt>
                <c:pt idx="1">
                  <c:v>129</c:v>
                </c:pt>
                <c:pt idx="2">
                  <c:v>133.83333333333334</c:v>
                </c:pt>
                <c:pt idx="3">
                  <c:v>127.04166666666667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'Data zoom'!$A$31</c:f>
              <c:strCache>
                <c:ptCount val="1"/>
                <c:pt idx="0">
                  <c:v>Canon EF 28-300mm at 50mm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zoom'!$E$31:$I$31</c:f>
              <c:numCache>
                <c:ptCount val="5"/>
                <c:pt idx="0">
                  <c:v>100.625</c:v>
                </c:pt>
                <c:pt idx="1">
                  <c:v>111</c:v>
                </c:pt>
                <c:pt idx="2">
                  <c:v>114.875</c:v>
                </c:pt>
                <c:pt idx="3">
                  <c:v>115.95833333333333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'Data zoom'!$A$35</c:f>
              <c:strCache>
                <c:ptCount val="1"/>
                <c:pt idx="0">
                  <c:v>Canon EF 28-300mm at 200mm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zoom'!$E$35:$I$35</c:f>
              <c:numCache>
                <c:ptCount val="5"/>
                <c:pt idx="1">
                  <c:v>114</c:v>
                </c:pt>
                <c:pt idx="2">
                  <c:v>125.04166666666667</c:v>
                </c:pt>
                <c:pt idx="3">
                  <c:v>130.75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'Data zoom'!$A$36</c:f>
              <c:strCache>
                <c:ptCount val="1"/>
                <c:pt idx="0">
                  <c:v>Canon EF 28-300mm at 200mm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zoom'!$E$36:$I$36</c:f>
              <c:numCache>
                <c:ptCount val="5"/>
                <c:pt idx="1">
                  <c:v>74.79166666666667</c:v>
                </c:pt>
                <c:pt idx="2">
                  <c:v>103.95833333333333</c:v>
                </c:pt>
                <c:pt idx="3">
                  <c:v>111.83333333333333</c:v>
                </c:pt>
              </c:numCache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757"/>
          <c:w val="0.443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Sigma AF 150 f/2.8 EX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"/>
          <c:w val="0.941"/>
          <c:h val="0.85125"/>
        </c:manualLayout>
      </c:layout>
      <c:lineChart>
        <c:grouping val="standard"/>
        <c:varyColors val="0"/>
        <c:ser>
          <c:idx val="1"/>
          <c:order val="0"/>
          <c:tx>
            <c:strRef>
              <c:f>sigma150!$C$5</c:f>
              <c:strCache>
                <c:ptCount val="1"/>
                <c:pt idx="0">
                  <c:v>Center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sigma150!$A$6:$A$12</c:f>
              <c:numCache/>
            </c:numRef>
          </c:cat>
          <c:val>
            <c:numRef>
              <c:f>sigma150!$C$6:$C$12</c:f>
              <c:numCache/>
            </c:numRef>
          </c:val>
          <c:smooth val="0"/>
        </c:ser>
        <c:ser>
          <c:idx val="0"/>
          <c:order val="1"/>
          <c:tx>
            <c:strRef>
              <c:f>sigma150!$E$5</c:f>
              <c:strCache>
                <c:ptCount val="1"/>
                <c:pt idx="0">
                  <c:v>Border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sigma150!$E$6:$E$12</c:f>
              <c:numCache/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76225"/>
          <c:w val="0.219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70 - 200mm 4.0  Zoom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925"/>
          <c:w val="0.94125"/>
          <c:h val="0.8495"/>
        </c:manualLayout>
      </c:layout>
      <c:lineChart>
        <c:grouping val="standard"/>
        <c:varyColors val="0"/>
        <c:ser>
          <c:idx val="1"/>
          <c:order val="0"/>
          <c:tx>
            <c:strRef>
              <c:f>'Data zoom'!$A$67</c:f>
              <c:strCache>
                <c:ptCount val="1"/>
                <c:pt idx="0">
                  <c:v>Nikkor AF-S 70-200mm at 70mm Center LW/mm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zoom'!$E$67:$I$67</c:f>
              <c:numCache>
                <c:ptCount val="5"/>
                <c:pt idx="0">
                  <c:v>156</c:v>
                </c:pt>
                <c:pt idx="1">
                  <c:v>158.75</c:v>
                </c:pt>
                <c:pt idx="2">
                  <c:v>151.375</c:v>
                </c:pt>
                <c:pt idx="3">
                  <c:v>139.75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zoom'!$A$68</c:f>
              <c:strCache>
                <c:ptCount val="1"/>
                <c:pt idx="0">
                  <c:v>Nikkor AF-S 70-200mm at 70mm Border LW/mm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zoom'!$E$3:$I$3</c:f>
              <c:numCache>
                <c:ptCount val="5"/>
                <c:pt idx="0">
                  <c:v>4</c:v>
                </c:pt>
                <c:pt idx="1">
                  <c:v>5.6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</c:numCache>
            </c:numRef>
          </c:cat>
          <c:val>
            <c:numRef>
              <c:f>'Data zoom'!$E$68:$I$68</c:f>
              <c:numCache>
                <c:ptCount val="5"/>
                <c:pt idx="0">
                  <c:v>132.41666666666666</c:v>
                </c:pt>
                <c:pt idx="1">
                  <c:v>135.58333333333334</c:v>
                </c:pt>
                <c:pt idx="2">
                  <c:v>133.5</c:v>
                </c:pt>
                <c:pt idx="3">
                  <c:v>125.625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zoom'!$A$73</c:f>
              <c:strCache>
                <c:ptCount val="1"/>
                <c:pt idx="0">
                  <c:v>Nikkor AF-S 70-200mm at 135mm Center LW/mm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zoom'!$E$73:$I$73</c:f>
              <c:numCache>
                <c:ptCount val="5"/>
                <c:pt idx="0">
                  <c:v>157.91666666666666</c:v>
                </c:pt>
                <c:pt idx="1">
                  <c:v>155.58333333333334</c:v>
                </c:pt>
                <c:pt idx="2">
                  <c:v>149.70833333333334</c:v>
                </c:pt>
                <c:pt idx="3">
                  <c:v>139.91666666666666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zoom'!$A$74</c:f>
              <c:strCache>
                <c:ptCount val="1"/>
                <c:pt idx="0">
                  <c:v>Nikkor AF-S 70-200mm at 135mm Border LW/mm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zoom'!$E$74:$I$74</c:f>
              <c:numCache>
                <c:ptCount val="5"/>
                <c:pt idx="0">
                  <c:v>129.66666666666666</c:v>
                </c:pt>
                <c:pt idx="1">
                  <c:v>133.70833333333334</c:v>
                </c:pt>
                <c:pt idx="2">
                  <c:v>131.20833333333334</c:v>
                </c:pt>
                <c:pt idx="3">
                  <c:v>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zoom'!$A$79</c:f>
              <c:strCache>
                <c:ptCount val="1"/>
                <c:pt idx="0">
                  <c:v>Nikkor AF-S 70-200mm at 200mm Center LW/mm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zoom'!$E$79:$I$79</c:f>
              <c:numCache>
                <c:ptCount val="5"/>
                <c:pt idx="0">
                  <c:v>150.66666666666666</c:v>
                </c:pt>
                <c:pt idx="1">
                  <c:v>153.75</c:v>
                </c:pt>
                <c:pt idx="2">
                  <c:v>148.16666666666666</c:v>
                </c:pt>
                <c:pt idx="3">
                  <c:v>136.125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zoom'!$A$80</c:f>
              <c:strCache>
                <c:ptCount val="1"/>
                <c:pt idx="0">
                  <c:v>Nikkor AF-S 70-200mm at 200mm Border LW/mm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zoom'!$E$80:$I$80</c:f>
              <c:numCache>
                <c:ptCount val="5"/>
                <c:pt idx="0">
                  <c:v>126.91666666666667</c:v>
                </c:pt>
                <c:pt idx="1">
                  <c:v>129.83333333333334</c:v>
                </c:pt>
                <c:pt idx="2">
                  <c:v>126.70833333333333</c:v>
                </c:pt>
                <c:pt idx="3">
                  <c:v>121.45833333333333</c:v>
                </c:pt>
              </c:numCache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75"/>
          <c:y val="0.6515"/>
          <c:w val="0.37075"/>
          <c:h val="0.2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0.07525</cdr:y>
    </cdr:from>
    <cdr:to>
      <cdr:x>0.0645</cdr:x>
      <cdr:y>0.1075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72150"/>
    <xdr:graphicFrame>
      <xdr:nvGraphicFramePr>
        <xdr:cNvPr id="1" name="Shape 1025"/>
        <xdr:cNvGraphicFramePr/>
      </xdr:nvGraphicFramePr>
      <xdr:xfrm>
        <a:off x="0" y="0"/>
        <a:ext cx="9410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0.0735</cdr:y>
    </cdr:from>
    <cdr:to>
      <cdr:x>0.075</cdr:x>
      <cdr:y>0.105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41910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72150"/>
    <xdr:graphicFrame>
      <xdr:nvGraphicFramePr>
        <xdr:cNvPr id="1" name="Shape 1025"/>
        <xdr:cNvGraphicFramePr/>
      </xdr:nvGraphicFramePr>
      <xdr:xfrm>
        <a:off x="0" y="0"/>
        <a:ext cx="9410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0.0735</cdr:y>
    </cdr:from>
    <cdr:to>
      <cdr:x>0.075</cdr:x>
      <cdr:y>0.10525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1910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72150"/>
    <xdr:graphicFrame>
      <xdr:nvGraphicFramePr>
        <xdr:cNvPr id="1" name="Shape 1025"/>
        <xdr:cNvGraphicFramePr/>
      </xdr:nvGraphicFramePr>
      <xdr:xfrm>
        <a:off x="0" y="0"/>
        <a:ext cx="9410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0.07075</cdr:y>
    </cdr:from>
    <cdr:to>
      <cdr:x>0.07425</cdr:x>
      <cdr:y>0.105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57149" y="400050"/>
          <a:ext cx="742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15</xdr:col>
      <xdr:colOff>142875</xdr:colOff>
      <xdr:row>49</xdr:row>
      <xdr:rowOff>28575</xdr:rowOff>
    </xdr:to>
    <xdr:graphicFrame>
      <xdr:nvGraphicFramePr>
        <xdr:cNvPr id="1" name="Chart 4"/>
        <xdr:cNvGraphicFramePr/>
      </xdr:nvGraphicFramePr>
      <xdr:xfrm>
        <a:off x="0" y="22860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0.07425</cdr:y>
    </cdr:from>
    <cdr:to>
      <cdr:x>0.075</cdr:x>
      <cdr:y>0.10625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428625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81675"/>
    <xdr:graphicFrame>
      <xdr:nvGraphicFramePr>
        <xdr:cNvPr id="1" name="Shape 1025"/>
        <xdr:cNvGraphicFramePr/>
      </xdr:nvGraphicFramePr>
      <xdr:xfrm>
        <a:off x="0" y="0"/>
        <a:ext cx="94107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5791200"/>
    <xdr:graphicFrame>
      <xdr:nvGraphicFramePr>
        <xdr:cNvPr id="1" name="Shape 1025"/>
        <xdr:cNvGraphicFramePr/>
      </xdr:nvGraphicFramePr>
      <xdr:xfrm>
        <a:off x="0" y="0"/>
        <a:ext cx="9420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0.07475</cdr:y>
    </cdr:from>
    <cdr:to>
      <cdr:x>0.06375</cdr:x>
      <cdr:y>0.107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5791200"/>
    <xdr:graphicFrame>
      <xdr:nvGraphicFramePr>
        <xdr:cNvPr id="1" name="Shape 1025"/>
        <xdr:cNvGraphicFramePr/>
      </xdr:nvGraphicFramePr>
      <xdr:xfrm>
        <a:off x="0" y="0"/>
        <a:ext cx="9420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0.07375</cdr:y>
    </cdr:from>
    <cdr:to>
      <cdr:x>0.065</cdr:x>
      <cdr:y>0.10575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41910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72150"/>
    <xdr:graphicFrame>
      <xdr:nvGraphicFramePr>
        <xdr:cNvPr id="1" name="Shape 1025"/>
        <xdr:cNvGraphicFramePr/>
      </xdr:nvGraphicFramePr>
      <xdr:xfrm>
        <a:off x="0" y="0"/>
        <a:ext cx="9410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0.34625</cdr:x>
      <cdr:y>0.013</cdr:y>
    </cdr:from>
    <cdr:to>
      <cdr:x>0.5875</cdr:x>
      <cdr:y>0.06725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66675"/>
          <a:ext cx="2266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85mm  (LW/mm)</a:t>
          </a:r>
        </a:p>
      </cdr:txBody>
    </cdr:sp>
  </cdr:relSizeAnchor>
  <cdr:relSizeAnchor xmlns:cdr="http://schemas.openxmlformats.org/drawingml/2006/chartDrawing">
    <cdr:from>
      <cdr:x>0.86375</cdr:x>
      <cdr:y>0.92625</cdr:y>
    </cdr:from>
    <cdr:to>
      <cdr:x>0.87975</cdr:x>
      <cdr:y>0.9625</cdr:y>
    </cdr:to>
    <cdr:sp>
      <cdr:nvSpPr>
        <cdr:cNvPr id="2" name="Text Box 2"/>
        <cdr:cNvSpPr txBox="1">
          <a:spLocks noChangeArrowheads="1"/>
        </cdr:cNvSpPr>
      </cdr:nvSpPr>
      <cdr:spPr>
        <a:xfrm>
          <a:off x="8124825" y="535305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f/</a:t>
          </a:r>
        </a:p>
      </cdr:txBody>
    </cdr:sp>
  </cdr:relSizeAnchor>
  <cdr:relSizeAnchor xmlns:cdr="http://schemas.openxmlformats.org/drawingml/2006/chartDrawing">
    <cdr:from>
      <cdr:x>0.013</cdr:x>
      <cdr:y>0.01275</cdr:y>
    </cdr:from>
    <cdr:to>
      <cdr:x>0.097</cdr:x>
      <cdr:y>0.058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66675"/>
          <a:ext cx="790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81675"/>
    <xdr:graphicFrame>
      <xdr:nvGraphicFramePr>
        <xdr:cNvPr id="1" name="Shape 1025"/>
        <xdr:cNvGraphicFramePr/>
      </xdr:nvGraphicFramePr>
      <xdr:xfrm>
        <a:off x="0" y="0"/>
        <a:ext cx="94107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0.0725</cdr:y>
    </cdr:from>
    <cdr:to>
      <cdr:x>0.075</cdr:x>
      <cdr:y>0.10375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409575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[LW/mm]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xomark.com/index.php/Lenses/Camera-Lens-Database/Tamron/Tamron-SP-AF90mm-F28-Di-MACRO-11-Nikon/%28camera%29/48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34.140625" style="0" customWidth="1"/>
    <col min="2" max="2" width="10.28125" style="0" customWidth="1"/>
    <col min="3" max="3" width="8.8515625" style="0" customWidth="1"/>
  </cols>
  <sheetData>
    <row r="1" spans="10:13" ht="12.75">
      <c r="J1" s="2">
        <v>24</v>
      </c>
      <c r="K1" s="3">
        <v>36</v>
      </c>
      <c r="L1" s="7" t="s">
        <v>13</v>
      </c>
      <c r="M1" s="4"/>
    </row>
    <row r="2" spans="9:13" ht="13.5" thickBot="1">
      <c r="I2">
        <v>14</v>
      </c>
      <c r="J2" s="8">
        <v>16</v>
      </c>
      <c r="K2" s="5">
        <v>24</v>
      </c>
      <c r="L2" s="5" t="s">
        <v>13</v>
      </c>
      <c r="M2" s="6"/>
    </row>
    <row r="3" spans="1:10" ht="12.75">
      <c r="A3" s="9" t="s">
        <v>42</v>
      </c>
      <c r="B3" s="10">
        <v>1.4</v>
      </c>
      <c r="C3" s="10">
        <v>2</v>
      </c>
      <c r="D3" s="10">
        <v>2.8</v>
      </c>
      <c r="E3" s="10">
        <v>4</v>
      </c>
      <c r="F3" s="10">
        <v>5.6</v>
      </c>
      <c r="G3" s="10">
        <v>8</v>
      </c>
      <c r="H3" s="10">
        <v>11</v>
      </c>
      <c r="I3" s="10">
        <v>16</v>
      </c>
      <c r="J3" s="11"/>
    </row>
    <row r="4" spans="1:10" ht="12.75">
      <c r="A4" s="12" t="s">
        <v>41</v>
      </c>
      <c r="B4" s="13"/>
      <c r="C4" s="13"/>
      <c r="D4" s="13">
        <v>3584</v>
      </c>
      <c r="E4" s="13">
        <v>3703</v>
      </c>
      <c r="F4" s="13">
        <v>3742</v>
      </c>
      <c r="G4" s="13">
        <v>3597</v>
      </c>
      <c r="H4" s="13">
        <v>3391</v>
      </c>
      <c r="J4" t="s">
        <v>47</v>
      </c>
    </row>
    <row r="5" spans="1:8" ht="12.75">
      <c r="A5" s="13" t="s">
        <v>1</v>
      </c>
      <c r="B5" s="13"/>
      <c r="C5" s="13"/>
      <c r="D5" s="13">
        <v>3200</v>
      </c>
      <c r="E5" s="13">
        <v>3220</v>
      </c>
      <c r="F5" s="13">
        <v>3239</v>
      </c>
      <c r="G5" s="13">
        <v>3206</v>
      </c>
      <c r="H5" s="13">
        <v>3050</v>
      </c>
    </row>
    <row r="6" spans="1:8" ht="12.75">
      <c r="A6" s="13" t="s">
        <v>6</v>
      </c>
      <c r="B6" s="13"/>
      <c r="C6" s="13"/>
      <c r="D6" s="14">
        <f aca="true" t="shared" si="0" ref="D6:H7">(D4/$J$1)</f>
        <v>149.33333333333334</v>
      </c>
      <c r="E6" s="14">
        <f t="shared" si="0"/>
        <v>154.29166666666666</v>
      </c>
      <c r="F6" s="14">
        <f t="shared" si="0"/>
        <v>155.91666666666666</v>
      </c>
      <c r="G6" s="14">
        <f t="shared" si="0"/>
        <v>149.875</v>
      </c>
      <c r="H6" s="14">
        <f t="shared" si="0"/>
        <v>141.29166666666666</v>
      </c>
    </row>
    <row r="7" spans="1:8" ht="12.75">
      <c r="A7" s="13" t="s">
        <v>7</v>
      </c>
      <c r="B7" s="13"/>
      <c r="C7" s="13"/>
      <c r="D7" s="14">
        <f t="shared" si="0"/>
        <v>133.33333333333334</v>
      </c>
      <c r="E7" s="14">
        <f t="shared" si="0"/>
        <v>134.16666666666666</v>
      </c>
      <c r="F7" s="14">
        <f t="shared" si="0"/>
        <v>134.95833333333334</v>
      </c>
      <c r="G7" s="14">
        <f t="shared" si="0"/>
        <v>133.58333333333334</v>
      </c>
      <c r="H7" s="14">
        <f t="shared" si="0"/>
        <v>127.08333333333333</v>
      </c>
    </row>
    <row r="8" spans="4:8" ht="12.75">
      <c r="D8" s="1"/>
      <c r="E8" s="1"/>
      <c r="F8" s="1"/>
      <c r="G8" s="1"/>
      <c r="H8" s="1"/>
    </row>
    <row r="9" spans="1:8" ht="12.75">
      <c r="A9" s="12" t="s">
        <v>14</v>
      </c>
      <c r="B9" s="13"/>
      <c r="C9" s="13"/>
      <c r="D9" s="14"/>
      <c r="E9" s="14"/>
      <c r="F9" s="14"/>
      <c r="G9" s="14"/>
      <c r="H9" s="14"/>
    </row>
    <row r="10" spans="1:8" ht="12.75">
      <c r="A10" s="13" t="s">
        <v>0</v>
      </c>
      <c r="B10" s="13"/>
      <c r="C10" s="13"/>
      <c r="D10" s="14">
        <v>3426</v>
      </c>
      <c r="E10" s="14">
        <v>3696</v>
      </c>
      <c r="F10" s="14">
        <v>3620</v>
      </c>
      <c r="G10" s="14">
        <v>3484</v>
      </c>
      <c r="H10" s="14">
        <v>3142</v>
      </c>
    </row>
    <row r="11" spans="1:8" ht="12.75">
      <c r="A11" s="13" t="s">
        <v>1</v>
      </c>
      <c r="B11" s="13"/>
      <c r="C11" s="13"/>
      <c r="D11" s="13">
        <v>2751</v>
      </c>
      <c r="E11" s="13">
        <v>2843</v>
      </c>
      <c r="F11" s="13">
        <v>2937</v>
      </c>
      <c r="G11" s="13">
        <v>2927</v>
      </c>
      <c r="H11" s="13">
        <v>2848</v>
      </c>
    </row>
    <row r="12" spans="1:8" ht="12.75">
      <c r="A12" s="13" t="s">
        <v>15</v>
      </c>
      <c r="B12" s="13"/>
      <c r="C12" s="13"/>
      <c r="D12" s="14">
        <f aca="true" t="shared" si="1" ref="D12:H13">(D10/$J$1)</f>
        <v>142.75</v>
      </c>
      <c r="E12" s="14">
        <f t="shared" si="1"/>
        <v>154</v>
      </c>
      <c r="F12" s="14">
        <f t="shared" si="1"/>
        <v>150.83333333333334</v>
      </c>
      <c r="G12" s="14">
        <f t="shared" si="1"/>
        <v>145.16666666666666</v>
      </c>
      <c r="H12" s="14">
        <f t="shared" si="1"/>
        <v>130.91666666666666</v>
      </c>
    </row>
    <row r="13" spans="1:8" ht="12.75">
      <c r="A13" s="13" t="s">
        <v>16</v>
      </c>
      <c r="B13" s="13"/>
      <c r="C13" s="13"/>
      <c r="D13" s="14">
        <f t="shared" si="1"/>
        <v>114.625</v>
      </c>
      <c r="E13" s="14">
        <f t="shared" si="1"/>
        <v>118.45833333333333</v>
      </c>
      <c r="F13" s="14">
        <f t="shared" si="1"/>
        <v>122.375</v>
      </c>
      <c r="G13" s="14">
        <f t="shared" si="1"/>
        <v>121.95833333333333</v>
      </c>
      <c r="H13" s="14">
        <f t="shared" si="1"/>
        <v>118.66666666666667</v>
      </c>
    </row>
    <row r="15" spans="1:10" ht="12.75">
      <c r="A15" s="12" t="s">
        <v>2</v>
      </c>
      <c r="B15" s="13"/>
      <c r="C15" s="13"/>
      <c r="D15" s="13"/>
      <c r="E15" s="13"/>
      <c r="F15" s="13"/>
      <c r="G15" s="13"/>
      <c r="H15" s="13"/>
      <c r="J15" t="s">
        <v>46</v>
      </c>
    </row>
    <row r="16" spans="1:8" ht="12.75">
      <c r="A16" s="13" t="s">
        <v>0</v>
      </c>
      <c r="B16" s="13">
        <v>2172</v>
      </c>
      <c r="C16" s="13">
        <v>2234</v>
      </c>
      <c r="D16" s="13">
        <v>2289</v>
      </c>
      <c r="E16" s="13">
        <v>2412</v>
      </c>
      <c r="F16" s="13">
        <v>2460</v>
      </c>
      <c r="G16" s="13">
        <v>2380</v>
      </c>
      <c r="H16" s="13"/>
    </row>
    <row r="17" spans="1:8" ht="12.75">
      <c r="A17" s="13" t="s">
        <v>1</v>
      </c>
      <c r="B17" s="13">
        <v>1719</v>
      </c>
      <c r="C17" s="13">
        <v>1954</v>
      </c>
      <c r="D17" s="13">
        <v>2116</v>
      </c>
      <c r="E17" s="13">
        <v>2272</v>
      </c>
      <c r="F17" s="13">
        <v>2396</v>
      </c>
      <c r="G17" s="13">
        <v>2272</v>
      </c>
      <c r="H17" s="13"/>
    </row>
    <row r="18" spans="1:8" ht="12.75">
      <c r="A18" s="13" t="s">
        <v>4</v>
      </c>
      <c r="B18" s="14">
        <f aca="true" t="shared" si="2" ref="B18:G19">(B16/$J$2)</f>
        <v>135.75</v>
      </c>
      <c r="C18" s="14">
        <f t="shared" si="2"/>
        <v>139.625</v>
      </c>
      <c r="D18" s="14">
        <f t="shared" si="2"/>
        <v>143.0625</v>
      </c>
      <c r="E18" s="14">
        <f t="shared" si="2"/>
        <v>150.75</v>
      </c>
      <c r="F18" s="14">
        <f t="shared" si="2"/>
        <v>153.75</v>
      </c>
      <c r="G18" s="14">
        <f t="shared" si="2"/>
        <v>148.75</v>
      </c>
      <c r="H18" s="13"/>
    </row>
    <row r="19" spans="1:8" ht="12.75">
      <c r="A19" s="13" t="s">
        <v>5</v>
      </c>
      <c r="B19" s="14">
        <f t="shared" si="2"/>
        <v>107.4375</v>
      </c>
      <c r="C19" s="14">
        <f t="shared" si="2"/>
        <v>122.125</v>
      </c>
      <c r="D19" s="14">
        <f t="shared" si="2"/>
        <v>132.25</v>
      </c>
      <c r="E19" s="14">
        <f t="shared" si="2"/>
        <v>142</v>
      </c>
      <c r="F19" s="14">
        <f t="shared" si="2"/>
        <v>149.75</v>
      </c>
      <c r="G19" s="14">
        <f t="shared" si="2"/>
        <v>142</v>
      </c>
      <c r="H19" s="13"/>
    </row>
    <row r="21" spans="1:8" ht="12.75">
      <c r="A21" s="12" t="s">
        <v>3</v>
      </c>
      <c r="B21" s="13"/>
      <c r="C21" s="13"/>
      <c r="D21" s="13"/>
      <c r="E21" s="13"/>
      <c r="F21" s="13"/>
      <c r="G21" s="13"/>
      <c r="H21" s="13"/>
    </row>
    <row r="22" spans="1:8" ht="12.75">
      <c r="A22" s="13" t="s">
        <v>0</v>
      </c>
      <c r="B22" s="13">
        <v>3203</v>
      </c>
      <c r="C22" s="13">
        <v>3421</v>
      </c>
      <c r="D22" s="13">
        <v>3623</v>
      </c>
      <c r="E22" s="13">
        <v>3693</v>
      </c>
      <c r="F22" s="13">
        <v>3587</v>
      </c>
      <c r="G22" s="13">
        <v>3411</v>
      </c>
      <c r="H22" s="13">
        <v>3114</v>
      </c>
    </row>
    <row r="23" spans="1:8" ht="12.75">
      <c r="A23" s="13" t="s">
        <v>1</v>
      </c>
      <c r="B23" s="13">
        <v>2336</v>
      </c>
      <c r="C23" s="13">
        <v>2377</v>
      </c>
      <c r="D23" s="13">
        <v>2659</v>
      </c>
      <c r="E23" s="13">
        <v>2715</v>
      </c>
      <c r="F23" s="13">
        <v>2966</v>
      </c>
      <c r="G23" s="13">
        <v>3066</v>
      </c>
      <c r="H23" s="13">
        <v>2957</v>
      </c>
    </row>
    <row r="24" spans="1:8" ht="12.75">
      <c r="A24" s="13" t="s">
        <v>8</v>
      </c>
      <c r="B24" s="14">
        <f>(B22/$J$1)</f>
        <v>133.45833333333334</v>
      </c>
      <c r="C24" s="14">
        <f aca="true" t="shared" si="3" ref="C24:H24">(C22/$J$1)</f>
        <v>142.54166666666666</v>
      </c>
      <c r="D24" s="14">
        <f t="shared" si="3"/>
        <v>150.95833333333334</v>
      </c>
      <c r="E24" s="14">
        <f t="shared" si="3"/>
        <v>153.875</v>
      </c>
      <c r="F24" s="14">
        <f t="shared" si="3"/>
        <v>149.45833333333334</v>
      </c>
      <c r="G24" s="14">
        <f t="shared" si="3"/>
        <v>142.125</v>
      </c>
      <c r="H24" s="14">
        <f t="shared" si="3"/>
        <v>129.75</v>
      </c>
    </row>
    <row r="25" spans="1:8" ht="12.75">
      <c r="A25" s="13" t="s">
        <v>9</v>
      </c>
      <c r="B25" s="14">
        <f>(B23/$J$1)</f>
        <v>97.33333333333333</v>
      </c>
      <c r="C25" s="14">
        <f aca="true" t="shared" si="4" ref="C25:H25">(C23/$J$1)</f>
        <v>99.04166666666667</v>
      </c>
      <c r="D25" s="14">
        <f t="shared" si="4"/>
        <v>110.79166666666667</v>
      </c>
      <c r="E25" s="14">
        <f t="shared" si="4"/>
        <v>113.125</v>
      </c>
      <c r="F25" s="14">
        <f t="shared" si="4"/>
        <v>123.58333333333333</v>
      </c>
      <c r="G25" s="14">
        <f t="shared" si="4"/>
        <v>127.75</v>
      </c>
      <c r="H25" s="14">
        <f t="shared" si="4"/>
        <v>123.20833333333333</v>
      </c>
    </row>
    <row r="27" spans="1:8" ht="12.75">
      <c r="A27" s="12" t="s">
        <v>10</v>
      </c>
      <c r="B27" s="13"/>
      <c r="C27" s="13"/>
      <c r="D27" s="13"/>
      <c r="E27" s="13"/>
      <c r="F27" s="13"/>
      <c r="G27" s="13"/>
      <c r="H27" s="13"/>
    </row>
    <row r="28" spans="1:8" ht="12.75">
      <c r="A28" s="13" t="s">
        <v>0</v>
      </c>
      <c r="B28" s="13">
        <v>3485</v>
      </c>
      <c r="C28" s="13">
        <v>3586</v>
      </c>
      <c r="D28" s="13">
        <v>3787</v>
      </c>
      <c r="E28" s="13">
        <v>4016</v>
      </c>
      <c r="F28" s="13">
        <v>3989</v>
      </c>
      <c r="G28" s="13">
        <v>3972</v>
      </c>
      <c r="H28" s="13">
        <v>3632</v>
      </c>
    </row>
    <row r="29" spans="1:8" ht="12.75">
      <c r="A29" s="13" t="s">
        <v>1</v>
      </c>
      <c r="B29" s="13">
        <v>3074</v>
      </c>
      <c r="C29" s="13">
        <v>3192</v>
      </c>
      <c r="D29" s="13">
        <v>3445</v>
      </c>
      <c r="E29" s="13">
        <v>3812</v>
      </c>
      <c r="F29" s="13">
        <v>3839</v>
      </c>
      <c r="G29" s="13">
        <v>3754</v>
      </c>
      <c r="H29" s="13">
        <v>3544</v>
      </c>
    </row>
    <row r="30" spans="1:8" ht="12.75">
      <c r="A30" s="13" t="s">
        <v>11</v>
      </c>
      <c r="B30" s="14">
        <f>(B28/$J$1)</f>
        <v>145.20833333333334</v>
      </c>
      <c r="C30" s="14">
        <f aca="true" t="shared" si="5" ref="C30:H30">(C28/$J$1)</f>
        <v>149.41666666666666</v>
      </c>
      <c r="D30" s="14">
        <f t="shared" si="5"/>
        <v>157.79166666666666</v>
      </c>
      <c r="E30" s="14">
        <f t="shared" si="5"/>
        <v>167.33333333333334</v>
      </c>
      <c r="F30" s="14">
        <f t="shared" si="5"/>
        <v>166.20833333333334</v>
      </c>
      <c r="G30" s="14">
        <f t="shared" si="5"/>
        <v>165.5</v>
      </c>
      <c r="H30" s="14">
        <f t="shared" si="5"/>
        <v>151.33333333333334</v>
      </c>
    </row>
    <row r="31" spans="1:8" ht="12.75">
      <c r="A31" s="13" t="s">
        <v>12</v>
      </c>
      <c r="B31" s="14">
        <f>(B29/$J$1)</f>
        <v>128.08333333333334</v>
      </c>
      <c r="C31" s="14">
        <f aca="true" t="shared" si="6" ref="C31:H31">(C29/$J$1)</f>
        <v>133</v>
      </c>
      <c r="D31" s="14">
        <f t="shared" si="6"/>
        <v>143.54166666666666</v>
      </c>
      <c r="E31" s="14">
        <f t="shared" si="6"/>
        <v>158.83333333333334</v>
      </c>
      <c r="F31" s="14">
        <f t="shared" si="6"/>
        <v>159.95833333333334</v>
      </c>
      <c r="G31" s="14">
        <f t="shared" si="6"/>
        <v>156.41666666666666</v>
      </c>
      <c r="H31" s="14">
        <f t="shared" si="6"/>
        <v>147.66666666666666</v>
      </c>
    </row>
    <row r="32" spans="1:8" ht="12.75">
      <c r="A32" s="7"/>
      <c r="B32" s="20"/>
      <c r="C32" s="20"/>
      <c r="D32" s="20"/>
      <c r="E32" s="20"/>
      <c r="F32" s="20"/>
      <c r="G32" s="20"/>
      <c r="H32" s="20"/>
    </row>
    <row r="33" spans="1:8" ht="12.75">
      <c r="A33" s="12" t="s">
        <v>68</v>
      </c>
      <c r="B33" s="20"/>
      <c r="C33" s="20"/>
      <c r="D33" s="20"/>
      <c r="E33" s="20"/>
      <c r="F33" s="20"/>
      <c r="G33" s="20"/>
      <c r="H33" s="20"/>
    </row>
    <row r="34" spans="1:8" ht="12.75">
      <c r="A34" s="13" t="s">
        <v>0</v>
      </c>
      <c r="B34" s="20"/>
      <c r="C34" s="20">
        <v>3554</v>
      </c>
      <c r="D34" s="20">
        <v>3821</v>
      </c>
      <c r="E34" s="20">
        <v>3872</v>
      </c>
      <c r="F34" s="20">
        <v>3842</v>
      </c>
      <c r="G34" s="20">
        <v>3693</v>
      </c>
      <c r="H34" s="20">
        <v>3396</v>
      </c>
    </row>
    <row r="35" spans="1:8" ht="12.75">
      <c r="A35" s="13" t="s">
        <v>1</v>
      </c>
      <c r="B35" s="20"/>
      <c r="C35" s="20">
        <v>3298</v>
      </c>
      <c r="D35" s="20">
        <v>3423</v>
      </c>
      <c r="E35" s="20">
        <v>3520</v>
      </c>
      <c r="F35" s="20">
        <v>3570</v>
      </c>
      <c r="G35" s="20">
        <v>3436</v>
      </c>
      <c r="H35" s="20">
        <v>3194</v>
      </c>
    </row>
    <row r="36" spans="1:8" ht="12.75">
      <c r="A36" s="13" t="s">
        <v>69</v>
      </c>
      <c r="B36" s="20"/>
      <c r="C36" s="14">
        <f aca="true" t="shared" si="7" ref="C36:H36">(C34/$J$1)</f>
        <v>148.08333333333334</v>
      </c>
      <c r="D36" s="14">
        <f t="shared" si="7"/>
        <v>159.20833333333334</v>
      </c>
      <c r="E36" s="14">
        <f t="shared" si="7"/>
        <v>161.33333333333334</v>
      </c>
      <c r="F36" s="14">
        <f t="shared" si="7"/>
        <v>160.08333333333334</v>
      </c>
      <c r="G36" s="14">
        <f t="shared" si="7"/>
        <v>153.875</v>
      </c>
      <c r="H36" s="14">
        <f t="shared" si="7"/>
        <v>141.5</v>
      </c>
    </row>
    <row r="37" spans="1:8" ht="12.75">
      <c r="A37" s="13" t="s">
        <v>70</v>
      </c>
      <c r="B37" s="20"/>
      <c r="C37" s="14">
        <f aca="true" t="shared" si="8" ref="C37:H37">(C35/$J$1)</f>
        <v>137.41666666666666</v>
      </c>
      <c r="D37" s="14">
        <f t="shared" si="8"/>
        <v>142.625</v>
      </c>
      <c r="E37" s="14">
        <f t="shared" si="8"/>
        <v>146.66666666666666</v>
      </c>
      <c r="F37" s="14">
        <f t="shared" si="8"/>
        <v>148.75</v>
      </c>
      <c r="G37" s="14">
        <f t="shared" si="8"/>
        <v>143.16666666666666</v>
      </c>
      <c r="H37" s="14">
        <f t="shared" si="8"/>
        <v>133.08333333333334</v>
      </c>
    </row>
    <row r="40" spans="1:10" ht="12.75">
      <c r="A40" s="15" t="s">
        <v>17</v>
      </c>
      <c r="B40" s="13"/>
      <c r="C40" s="13"/>
      <c r="D40" s="13">
        <v>2.8</v>
      </c>
      <c r="E40" s="13">
        <v>4</v>
      </c>
      <c r="F40" s="13">
        <v>5.6</v>
      </c>
      <c r="G40" s="13">
        <v>8</v>
      </c>
      <c r="H40" s="13">
        <v>11</v>
      </c>
      <c r="I40" s="13">
        <v>16</v>
      </c>
      <c r="J40" s="13">
        <v>22</v>
      </c>
    </row>
    <row r="41" spans="1:10" ht="12.75">
      <c r="A41" s="13" t="s">
        <v>19</v>
      </c>
      <c r="B41" s="13"/>
      <c r="C41" s="13"/>
      <c r="D41" s="13">
        <v>3443</v>
      </c>
      <c r="E41" s="13">
        <v>3797</v>
      </c>
      <c r="F41" s="13">
        <v>3825</v>
      </c>
      <c r="G41" s="13">
        <v>3633</v>
      </c>
      <c r="H41" s="13">
        <v>3393</v>
      </c>
      <c r="I41" s="13">
        <v>2998</v>
      </c>
      <c r="J41" s="13">
        <v>2424</v>
      </c>
    </row>
    <row r="42" spans="1:10" ht="12.75">
      <c r="A42" s="13" t="s">
        <v>20</v>
      </c>
      <c r="B42" s="13"/>
      <c r="C42" s="13"/>
      <c r="D42" s="13">
        <v>3280</v>
      </c>
      <c r="E42" s="13">
        <v>3396</v>
      </c>
      <c r="F42" s="13">
        <v>3511</v>
      </c>
      <c r="G42" s="13">
        <v>3479</v>
      </c>
      <c r="H42" s="13">
        <v>3225</v>
      </c>
      <c r="I42" s="13">
        <v>2878</v>
      </c>
      <c r="J42" s="13">
        <v>2259</v>
      </c>
    </row>
    <row r="43" spans="1:10" ht="12.75">
      <c r="A43" s="13" t="s">
        <v>23</v>
      </c>
      <c r="B43" s="13"/>
      <c r="C43" s="13"/>
      <c r="D43" s="14">
        <f aca="true" t="shared" si="9" ref="D43:J43">(D41/$J$1)</f>
        <v>143.45833333333334</v>
      </c>
      <c r="E43" s="14">
        <f t="shared" si="9"/>
        <v>158.20833333333334</v>
      </c>
      <c r="F43" s="14">
        <f t="shared" si="9"/>
        <v>159.375</v>
      </c>
      <c r="G43" s="14">
        <f t="shared" si="9"/>
        <v>151.375</v>
      </c>
      <c r="H43" s="14">
        <f t="shared" si="9"/>
        <v>141.375</v>
      </c>
      <c r="I43" s="14">
        <f t="shared" si="9"/>
        <v>124.91666666666667</v>
      </c>
      <c r="J43" s="14">
        <f t="shared" si="9"/>
        <v>101</v>
      </c>
    </row>
    <row r="44" spans="1:10" ht="12.75">
      <c r="A44" s="13" t="s">
        <v>24</v>
      </c>
      <c r="B44" s="13"/>
      <c r="C44" s="13"/>
      <c r="D44" s="14">
        <f aca="true" t="shared" si="10" ref="D44:J44">(D42/$J$1)</f>
        <v>136.66666666666666</v>
      </c>
      <c r="E44" s="14">
        <f t="shared" si="10"/>
        <v>141.5</v>
      </c>
      <c r="F44" s="14">
        <f t="shared" si="10"/>
        <v>146.29166666666666</v>
      </c>
      <c r="G44" s="14">
        <f t="shared" si="10"/>
        <v>144.95833333333334</v>
      </c>
      <c r="H44" s="14">
        <f t="shared" si="10"/>
        <v>134.375</v>
      </c>
      <c r="I44" s="14">
        <f t="shared" si="10"/>
        <v>119.91666666666667</v>
      </c>
      <c r="J44" s="14">
        <f t="shared" si="10"/>
        <v>94.125</v>
      </c>
    </row>
    <row r="46" spans="1:10" ht="12.75">
      <c r="A46" s="12" t="s">
        <v>18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 t="s">
        <v>21</v>
      </c>
      <c r="B47" s="13"/>
      <c r="C47" s="13"/>
      <c r="D47" s="13">
        <v>3379</v>
      </c>
      <c r="E47" s="13">
        <v>3736</v>
      </c>
      <c r="F47" s="13">
        <v>3632</v>
      </c>
      <c r="G47" s="13">
        <v>3472</v>
      </c>
      <c r="H47" s="13">
        <v>3161</v>
      </c>
      <c r="I47" s="13">
        <v>2749</v>
      </c>
      <c r="J47" s="13">
        <v>2329</v>
      </c>
    </row>
    <row r="48" spans="1:10" ht="12.75">
      <c r="A48" s="13" t="s">
        <v>22</v>
      </c>
      <c r="B48" s="13"/>
      <c r="C48" s="13"/>
      <c r="D48" s="13">
        <v>3052</v>
      </c>
      <c r="E48" s="13">
        <v>3213</v>
      </c>
      <c r="F48" s="13">
        <v>3299</v>
      </c>
      <c r="G48" s="13">
        <v>3236</v>
      </c>
      <c r="H48" s="13">
        <v>3006</v>
      </c>
      <c r="I48" s="13">
        <v>2667</v>
      </c>
      <c r="J48" s="13">
        <v>2288</v>
      </c>
    </row>
    <row r="49" spans="1:10" ht="12.75">
      <c r="A49" s="13" t="s">
        <v>25</v>
      </c>
      <c r="B49" s="13"/>
      <c r="C49" s="13"/>
      <c r="D49" s="14">
        <f aca="true" t="shared" si="11" ref="D49:J49">(D47/$J$1)</f>
        <v>140.79166666666666</v>
      </c>
      <c r="E49" s="14">
        <f t="shared" si="11"/>
        <v>155.66666666666666</v>
      </c>
      <c r="F49" s="14">
        <f t="shared" si="11"/>
        <v>151.33333333333334</v>
      </c>
      <c r="G49" s="14">
        <f t="shared" si="11"/>
        <v>144.66666666666666</v>
      </c>
      <c r="H49" s="14">
        <f t="shared" si="11"/>
        <v>131.70833333333334</v>
      </c>
      <c r="I49" s="14">
        <f t="shared" si="11"/>
        <v>114.54166666666667</v>
      </c>
      <c r="J49" s="14">
        <f t="shared" si="11"/>
        <v>97.04166666666667</v>
      </c>
    </row>
    <row r="50" spans="1:10" ht="12.75">
      <c r="A50" s="13" t="s">
        <v>26</v>
      </c>
      <c r="B50" s="13"/>
      <c r="C50" s="13"/>
      <c r="D50" s="14">
        <f aca="true" t="shared" si="12" ref="D50:J50">(D48/$J$1)</f>
        <v>127.16666666666667</v>
      </c>
      <c r="E50" s="14">
        <f t="shared" si="12"/>
        <v>133.875</v>
      </c>
      <c r="F50" s="14">
        <f t="shared" si="12"/>
        <v>137.45833333333334</v>
      </c>
      <c r="G50" s="14">
        <f t="shared" si="12"/>
        <v>134.83333333333334</v>
      </c>
      <c r="H50" s="14">
        <f t="shared" si="12"/>
        <v>125.25</v>
      </c>
      <c r="I50" s="14">
        <f t="shared" si="12"/>
        <v>111.125</v>
      </c>
      <c r="J50" s="14">
        <f t="shared" si="12"/>
        <v>95.33333333333333</v>
      </c>
    </row>
    <row r="51" spans="4:10" ht="12.75">
      <c r="D51" s="1"/>
      <c r="E51" s="1"/>
      <c r="F51" s="1"/>
      <c r="G51" s="1"/>
      <c r="H51" s="1"/>
      <c r="I51" s="1"/>
      <c r="J51" s="1"/>
    </row>
    <row r="52" spans="4:10" ht="12.75">
      <c r="D52" s="1"/>
      <c r="E52" s="1"/>
      <c r="F52" s="1"/>
      <c r="G52" s="1"/>
      <c r="H52" s="1"/>
      <c r="I52" s="1"/>
      <c r="J52" s="1"/>
    </row>
    <row r="53" spans="1:10" ht="12.75">
      <c r="A53" s="12" t="s">
        <v>36</v>
      </c>
      <c r="B53" s="13"/>
      <c r="C53" s="13"/>
      <c r="D53" s="14"/>
      <c r="E53" s="14"/>
      <c r="F53" s="14"/>
      <c r="G53" s="14"/>
      <c r="H53" s="14"/>
      <c r="I53" s="14"/>
      <c r="J53" s="14"/>
    </row>
    <row r="54" spans="1:10" ht="12.75">
      <c r="A54" s="13" t="s">
        <v>37</v>
      </c>
      <c r="B54" s="13"/>
      <c r="C54" s="13">
        <v>3484</v>
      </c>
      <c r="D54" s="14">
        <v>3729</v>
      </c>
      <c r="E54" s="14">
        <v>3949</v>
      </c>
      <c r="F54" s="14">
        <v>3873</v>
      </c>
      <c r="G54" s="14">
        <v>3654</v>
      </c>
      <c r="H54" s="14">
        <v>3275</v>
      </c>
      <c r="I54" s="14">
        <v>2867</v>
      </c>
      <c r="J54" s="14">
        <v>2579</v>
      </c>
    </row>
    <row r="55" spans="1:10" ht="12.75">
      <c r="A55" s="13" t="s">
        <v>38</v>
      </c>
      <c r="B55" s="13"/>
      <c r="C55" s="13">
        <v>2887</v>
      </c>
      <c r="D55" s="14">
        <v>3015</v>
      </c>
      <c r="E55" s="14">
        <v>3177</v>
      </c>
      <c r="F55" s="14">
        <v>3384</v>
      </c>
      <c r="G55" s="14">
        <v>3352</v>
      </c>
      <c r="H55" s="14">
        <v>3118</v>
      </c>
      <c r="I55" s="14">
        <v>2744</v>
      </c>
      <c r="J55" s="14">
        <v>2475</v>
      </c>
    </row>
    <row r="56" spans="1:10" ht="12.75">
      <c r="A56" s="13" t="s">
        <v>39</v>
      </c>
      <c r="B56" s="13"/>
      <c r="C56" s="14">
        <f aca="true" t="shared" si="13" ref="C56:J56">(C54/$J$1)</f>
        <v>145.16666666666666</v>
      </c>
      <c r="D56" s="14">
        <f t="shared" si="13"/>
        <v>155.375</v>
      </c>
      <c r="E56" s="14">
        <f t="shared" si="13"/>
        <v>164.54166666666666</v>
      </c>
      <c r="F56" s="14">
        <f t="shared" si="13"/>
        <v>161.375</v>
      </c>
      <c r="G56" s="14">
        <f t="shared" si="13"/>
        <v>152.25</v>
      </c>
      <c r="H56" s="14">
        <f t="shared" si="13"/>
        <v>136.45833333333334</v>
      </c>
      <c r="I56" s="14">
        <f t="shared" si="13"/>
        <v>119.45833333333333</v>
      </c>
      <c r="J56" s="14">
        <f t="shared" si="13"/>
        <v>107.45833333333333</v>
      </c>
    </row>
    <row r="57" spans="1:10" ht="12.75">
      <c r="A57" s="13" t="s">
        <v>40</v>
      </c>
      <c r="B57" s="13"/>
      <c r="C57" s="14">
        <f aca="true" t="shared" si="14" ref="C57:J57">(C55/$J$1)</f>
        <v>120.29166666666667</v>
      </c>
      <c r="D57" s="14">
        <f t="shared" si="14"/>
        <v>125.625</v>
      </c>
      <c r="E57" s="14">
        <f t="shared" si="14"/>
        <v>132.375</v>
      </c>
      <c r="F57" s="14">
        <f t="shared" si="14"/>
        <v>141</v>
      </c>
      <c r="G57" s="14">
        <f t="shared" si="14"/>
        <v>139.66666666666666</v>
      </c>
      <c r="H57" s="14">
        <f t="shared" si="14"/>
        <v>129.91666666666666</v>
      </c>
      <c r="I57" s="14">
        <f t="shared" si="14"/>
        <v>114.33333333333333</v>
      </c>
      <c r="J57" s="14">
        <f t="shared" si="14"/>
        <v>103.125</v>
      </c>
    </row>
    <row r="59" spans="1:10" ht="12.75">
      <c r="A59" s="12" t="s">
        <v>27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 t="s">
        <v>19</v>
      </c>
      <c r="B60" s="13"/>
      <c r="C60" s="13">
        <v>3176</v>
      </c>
      <c r="D60" s="13">
        <v>3723</v>
      </c>
      <c r="E60" s="13">
        <v>3898</v>
      </c>
      <c r="F60" s="13">
        <v>3958</v>
      </c>
      <c r="G60" s="13">
        <v>3765</v>
      </c>
      <c r="H60" s="13">
        <v>3400</v>
      </c>
      <c r="I60" s="13"/>
      <c r="J60" s="13"/>
    </row>
    <row r="61" spans="1:10" ht="12.75">
      <c r="A61" s="13" t="s">
        <v>20</v>
      </c>
      <c r="B61" s="13"/>
      <c r="C61" s="13">
        <v>3025</v>
      </c>
      <c r="D61" s="13">
        <v>3251</v>
      </c>
      <c r="E61" s="13">
        <v>3274</v>
      </c>
      <c r="F61" s="13">
        <v>3532</v>
      </c>
      <c r="G61" s="13">
        <v>3448</v>
      </c>
      <c r="H61" s="13">
        <v>3220</v>
      </c>
      <c r="I61" s="13"/>
      <c r="J61" s="13"/>
    </row>
    <row r="62" spans="1:10" ht="12.75">
      <c r="A62" s="13" t="s">
        <v>28</v>
      </c>
      <c r="B62" s="13"/>
      <c r="C62" s="14">
        <f aca="true" t="shared" si="15" ref="C62:H62">(C60/$J$1)</f>
        <v>132.33333333333334</v>
      </c>
      <c r="D62" s="14">
        <f t="shared" si="15"/>
        <v>155.125</v>
      </c>
      <c r="E62" s="14">
        <f t="shared" si="15"/>
        <v>162.41666666666666</v>
      </c>
      <c r="F62" s="14">
        <f t="shared" si="15"/>
        <v>164.91666666666666</v>
      </c>
      <c r="G62" s="14">
        <f t="shared" si="15"/>
        <v>156.875</v>
      </c>
      <c r="H62" s="14">
        <f t="shared" si="15"/>
        <v>141.66666666666666</v>
      </c>
      <c r="I62" s="13"/>
      <c r="J62" s="13"/>
    </row>
    <row r="63" spans="1:10" ht="12.75">
      <c r="A63" s="13" t="s">
        <v>29</v>
      </c>
      <c r="B63" s="13"/>
      <c r="C63" s="14">
        <f aca="true" t="shared" si="16" ref="C63:H63">(C61/$J$1)</f>
        <v>126.04166666666667</v>
      </c>
      <c r="D63" s="14">
        <f t="shared" si="16"/>
        <v>135.45833333333334</v>
      </c>
      <c r="E63" s="14">
        <f t="shared" si="16"/>
        <v>136.41666666666666</v>
      </c>
      <c r="F63" s="14">
        <f t="shared" si="16"/>
        <v>147.16666666666666</v>
      </c>
      <c r="G63" s="14">
        <f t="shared" si="16"/>
        <v>143.66666666666666</v>
      </c>
      <c r="H63" s="14">
        <f t="shared" si="16"/>
        <v>134.16666666666666</v>
      </c>
      <c r="I63" s="13"/>
      <c r="J63" s="13"/>
    </row>
    <row r="66" spans="1:10" ht="12.75">
      <c r="A66" s="12" t="s">
        <v>30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 t="s">
        <v>19</v>
      </c>
      <c r="B67" s="13"/>
      <c r="C67" s="13">
        <v>3432</v>
      </c>
      <c r="D67" s="13">
        <v>3730</v>
      </c>
      <c r="E67" s="13">
        <v>3926</v>
      </c>
      <c r="F67" s="13">
        <v>3849</v>
      </c>
      <c r="G67" s="13">
        <v>3686</v>
      </c>
      <c r="H67" s="13">
        <v>3320</v>
      </c>
      <c r="I67" s="13"/>
      <c r="J67" s="13"/>
    </row>
    <row r="68" spans="1:10" ht="12.75">
      <c r="A68" s="13" t="s">
        <v>20</v>
      </c>
      <c r="B68" s="13"/>
      <c r="C68" s="13">
        <v>3032</v>
      </c>
      <c r="D68" s="13">
        <v>3203</v>
      </c>
      <c r="E68" s="13">
        <v>3447</v>
      </c>
      <c r="F68" s="13">
        <v>3575</v>
      </c>
      <c r="G68" s="13">
        <v>3501</v>
      </c>
      <c r="H68" s="13">
        <v>3182</v>
      </c>
      <c r="I68" s="13"/>
      <c r="J68" s="13"/>
    </row>
    <row r="69" spans="1:10" ht="12.75">
      <c r="A69" s="13" t="s">
        <v>31</v>
      </c>
      <c r="B69" s="13"/>
      <c r="C69" s="14">
        <f aca="true" t="shared" si="17" ref="C69:H69">(C67/$J$1)</f>
        <v>143</v>
      </c>
      <c r="D69" s="14">
        <f t="shared" si="17"/>
        <v>155.41666666666666</v>
      </c>
      <c r="E69" s="14">
        <f t="shared" si="17"/>
        <v>163.58333333333334</v>
      </c>
      <c r="F69" s="14">
        <f t="shared" si="17"/>
        <v>160.375</v>
      </c>
      <c r="G69" s="14">
        <f t="shared" si="17"/>
        <v>153.58333333333334</v>
      </c>
      <c r="H69" s="14">
        <f t="shared" si="17"/>
        <v>138.33333333333334</v>
      </c>
      <c r="I69" s="13"/>
      <c r="J69" s="13"/>
    </row>
    <row r="70" spans="1:10" ht="12.75">
      <c r="A70" s="13" t="s">
        <v>32</v>
      </c>
      <c r="B70" s="13"/>
      <c r="C70" s="14">
        <f aca="true" t="shared" si="18" ref="C70:H70">(C68/$J$1)</f>
        <v>126.33333333333333</v>
      </c>
      <c r="D70" s="14">
        <f t="shared" si="18"/>
        <v>133.45833333333334</v>
      </c>
      <c r="E70" s="14">
        <f t="shared" si="18"/>
        <v>143.625</v>
      </c>
      <c r="F70" s="14">
        <f t="shared" si="18"/>
        <v>148.95833333333334</v>
      </c>
      <c r="G70" s="14">
        <f t="shared" si="18"/>
        <v>145.875</v>
      </c>
      <c r="H70" s="14">
        <f t="shared" si="18"/>
        <v>132.58333333333334</v>
      </c>
      <c r="I70" s="13"/>
      <c r="J70" s="13"/>
    </row>
    <row r="73" spans="1:10" ht="12.75">
      <c r="A73" s="12" t="s">
        <v>33</v>
      </c>
      <c r="B73" s="13"/>
      <c r="C73" s="13">
        <v>3425</v>
      </c>
      <c r="D73" s="13">
        <v>3727</v>
      </c>
      <c r="E73" s="13">
        <v>3874</v>
      </c>
      <c r="F73" s="13">
        <v>3837</v>
      </c>
      <c r="G73" s="13">
        <v>3751</v>
      </c>
      <c r="H73" s="13">
        <v>3491</v>
      </c>
      <c r="I73" s="13"/>
      <c r="J73" s="13"/>
    </row>
    <row r="74" spans="1:10" ht="12.75">
      <c r="A74" s="13"/>
      <c r="B74" s="13"/>
      <c r="C74" s="13">
        <v>1811</v>
      </c>
      <c r="D74" s="13">
        <v>2049</v>
      </c>
      <c r="E74" s="13">
        <v>2366</v>
      </c>
      <c r="F74" s="13">
        <v>2767</v>
      </c>
      <c r="G74" s="13">
        <v>3023</v>
      </c>
      <c r="H74" s="13">
        <v>3000</v>
      </c>
      <c r="I74" s="13"/>
      <c r="J74" s="13"/>
    </row>
    <row r="75" spans="1:10" ht="12.75">
      <c r="A75" s="13" t="s">
        <v>34</v>
      </c>
      <c r="B75" s="13"/>
      <c r="C75" s="14">
        <f aca="true" t="shared" si="19" ref="C75:H75">(C73/$J$1)</f>
        <v>142.70833333333334</v>
      </c>
      <c r="D75" s="14">
        <f t="shared" si="19"/>
        <v>155.29166666666666</v>
      </c>
      <c r="E75" s="14">
        <f t="shared" si="19"/>
        <v>161.41666666666666</v>
      </c>
      <c r="F75" s="14">
        <f t="shared" si="19"/>
        <v>159.875</v>
      </c>
      <c r="G75" s="14">
        <f t="shared" si="19"/>
        <v>156.29166666666666</v>
      </c>
      <c r="H75" s="14">
        <f t="shared" si="19"/>
        <v>145.45833333333334</v>
      </c>
      <c r="I75" s="13"/>
      <c r="J75" s="13"/>
    </row>
    <row r="76" spans="1:10" ht="12.75">
      <c r="A76" s="13" t="s">
        <v>35</v>
      </c>
      <c r="B76" s="13"/>
      <c r="C76" s="14">
        <f aca="true" t="shared" si="20" ref="C76:H76">(C74/$J$1)</f>
        <v>75.45833333333333</v>
      </c>
      <c r="D76" s="14">
        <f t="shared" si="20"/>
        <v>85.375</v>
      </c>
      <c r="E76" s="14">
        <f t="shared" si="20"/>
        <v>98.58333333333333</v>
      </c>
      <c r="F76" s="14">
        <f t="shared" si="20"/>
        <v>115.29166666666667</v>
      </c>
      <c r="G76" s="14">
        <f t="shared" si="20"/>
        <v>125.95833333333333</v>
      </c>
      <c r="H76" s="14">
        <f t="shared" si="20"/>
        <v>125</v>
      </c>
      <c r="I76" s="13"/>
      <c r="J76" s="13"/>
    </row>
    <row r="78" ht="12.75">
      <c r="A78" t="s">
        <v>43</v>
      </c>
    </row>
    <row r="79" spans="1:8" ht="12.75">
      <c r="A79" s="13" t="s">
        <v>19</v>
      </c>
      <c r="D79">
        <v>3863</v>
      </c>
      <c r="E79">
        <v>4029</v>
      </c>
      <c r="F79">
        <v>3964</v>
      </c>
      <c r="G79">
        <v>3723</v>
      </c>
      <c r="H79">
        <v>3404</v>
      </c>
    </row>
    <row r="80" spans="1:8" ht="12.75">
      <c r="A80" s="13" t="s">
        <v>20</v>
      </c>
      <c r="D80">
        <v>3466</v>
      </c>
      <c r="E80">
        <v>3525</v>
      </c>
      <c r="F80">
        <v>3536</v>
      </c>
      <c r="G80">
        <v>3405</v>
      </c>
      <c r="H80">
        <v>3210</v>
      </c>
    </row>
    <row r="81" spans="1:8" ht="12.75">
      <c r="A81" s="13" t="s">
        <v>44</v>
      </c>
      <c r="B81" s="13"/>
      <c r="C81" s="14"/>
      <c r="D81" s="14">
        <f aca="true" t="shared" si="21" ref="D81:H82">(D79/$J$1)</f>
        <v>160.95833333333334</v>
      </c>
      <c r="E81" s="14">
        <f t="shared" si="21"/>
        <v>167.875</v>
      </c>
      <c r="F81" s="14">
        <f t="shared" si="21"/>
        <v>165.16666666666666</v>
      </c>
      <c r="G81" s="14">
        <f t="shared" si="21"/>
        <v>155.125</v>
      </c>
      <c r="H81" s="14">
        <f t="shared" si="21"/>
        <v>141.83333333333334</v>
      </c>
    </row>
    <row r="82" spans="1:8" ht="12.75">
      <c r="A82" s="13" t="s">
        <v>45</v>
      </c>
      <c r="B82" s="13"/>
      <c r="C82" s="14"/>
      <c r="D82" s="14">
        <f t="shared" si="21"/>
        <v>144.41666666666666</v>
      </c>
      <c r="E82" s="14">
        <f t="shared" si="21"/>
        <v>146.875</v>
      </c>
      <c r="F82" s="14">
        <f t="shared" si="21"/>
        <v>147.33333333333334</v>
      </c>
      <c r="G82" s="14">
        <f t="shared" si="21"/>
        <v>141.875</v>
      </c>
      <c r="H82" s="14">
        <f t="shared" si="21"/>
        <v>133.75</v>
      </c>
    </row>
    <row r="85" ht="12.75">
      <c r="A85" s="25" t="s">
        <v>83</v>
      </c>
    </row>
    <row r="86" spans="1:10" ht="12.75">
      <c r="A86" t="s">
        <v>84</v>
      </c>
      <c r="D86">
        <v>2082</v>
      </c>
      <c r="E86">
        <v>2183</v>
      </c>
      <c r="F86">
        <v>2157</v>
      </c>
      <c r="G86">
        <v>2084</v>
      </c>
      <c r="I86">
        <v>1777</v>
      </c>
      <c r="J86">
        <v>940</v>
      </c>
    </row>
    <row r="87" spans="1:10" ht="12.75">
      <c r="A87" t="s">
        <v>85</v>
      </c>
      <c r="D87">
        <v>1830</v>
      </c>
      <c r="E87">
        <v>2002</v>
      </c>
      <c r="F87">
        <v>2061</v>
      </c>
      <c r="G87">
        <v>2038</v>
      </c>
      <c r="I87">
        <v>1777</v>
      </c>
      <c r="J87">
        <v>924</v>
      </c>
    </row>
    <row r="88" spans="1:10" ht="12.75">
      <c r="A88" t="s">
        <v>86</v>
      </c>
      <c r="D88" s="14">
        <f aca="true" t="shared" si="22" ref="D88:G89">(D86/$I$2)</f>
        <v>148.71428571428572</v>
      </c>
      <c r="E88" s="14">
        <f t="shared" si="22"/>
        <v>155.92857142857142</v>
      </c>
      <c r="F88" s="14">
        <f t="shared" si="22"/>
        <v>154.07142857142858</v>
      </c>
      <c r="G88" s="14">
        <f t="shared" si="22"/>
        <v>148.85714285714286</v>
      </c>
      <c r="H88" s="1">
        <f>(G88-10)</f>
        <v>138.85714285714286</v>
      </c>
      <c r="I88" s="14">
        <f>(I86/$I$2)</f>
        <v>126.92857142857143</v>
      </c>
      <c r="J88" s="14">
        <f>(J86/$I$2)</f>
        <v>67.14285714285714</v>
      </c>
    </row>
    <row r="89" spans="1:10" ht="12.75">
      <c r="A89" t="s">
        <v>87</v>
      </c>
      <c r="D89" s="14">
        <f t="shared" si="22"/>
        <v>130.71428571428572</v>
      </c>
      <c r="E89" s="14">
        <f t="shared" si="22"/>
        <v>143</v>
      </c>
      <c r="F89" s="14">
        <f t="shared" si="22"/>
        <v>147.21428571428572</v>
      </c>
      <c r="G89" s="14">
        <f t="shared" si="22"/>
        <v>145.57142857142858</v>
      </c>
      <c r="H89" s="1">
        <f>(G89-12)</f>
        <v>133.57142857142858</v>
      </c>
      <c r="I89" s="14">
        <f>(I87/$I$2)</f>
        <v>126.92857142857143</v>
      </c>
      <c r="J89" s="14">
        <f>(J87/$I$2)</f>
        <v>66</v>
      </c>
    </row>
  </sheetData>
  <sheetProtection/>
  <hyperlinks>
    <hyperlink ref="A85" r:id="rId1" display="http://www.dxomark.com/index.php/Lenses/Camera-Lens-Database/Tamron/Tamron-SP-AF90mm-F28-Di-MACRO-11-Nikon/%28camera%29/485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pane ySplit="3" topLeftCell="A64" activePane="bottomLeft" state="frozen"/>
      <selection pane="topLeft" activeCell="B1" sqref="B1"/>
      <selection pane="bottomLeft" activeCell="K78" sqref="K78"/>
    </sheetView>
  </sheetViews>
  <sheetFormatPr defaultColWidth="9.140625" defaultRowHeight="12.75"/>
  <cols>
    <col min="1" max="1" width="39.28125" style="0" customWidth="1"/>
  </cols>
  <sheetData>
    <row r="1" spans="10:13" ht="12.75">
      <c r="J1" s="2">
        <v>24</v>
      </c>
      <c r="K1" s="3">
        <v>36</v>
      </c>
      <c r="L1" s="7" t="s">
        <v>13</v>
      </c>
      <c r="M1" s="4"/>
    </row>
    <row r="2" spans="10:13" ht="13.5" thickBot="1">
      <c r="J2" s="8">
        <v>16</v>
      </c>
      <c r="K2" s="5">
        <v>24</v>
      </c>
      <c r="L2" s="5" t="s">
        <v>13</v>
      </c>
      <c r="M2" s="6"/>
    </row>
    <row r="3" spans="1:10" ht="12.75">
      <c r="A3" s="9" t="s">
        <v>42</v>
      </c>
      <c r="B3" s="10">
        <v>1.4</v>
      </c>
      <c r="C3" s="10">
        <v>2</v>
      </c>
      <c r="D3" s="10">
        <v>2.8</v>
      </c>
      <c r="E3" s="10">
        <v>4</v>
      </c>
      <c r="F3" s="10">
        <v>5.6</v>
      </c>
      <c r="G3" s="10">
        <v>8</v>
      </c>
      <c r="H3" s="10">
        <v>11</v>
      </c>
      <c r="I3" s="10">
        <v>16</v>
      </c>
      <c r="J3" s="11"/>
    </row>
    <row r="4" spans="1:10" ht="12.75">
      <c r="A4" s="16" t="s">
        <v>48</v>
      </c>
      <c r="B4" s="17"/>
      <c r="C4" s="17"/>
      <c r="D4" s="17"/>
      <c r="E4" s="17"/>
      <c r="F4" s="17"/>
      <c r="G4" s="17"/>
      <c r="H4" s="17"/>
      <c r="I4" s="18"/>
      <c r="J4" s="19"/>
    </row>
    <row r="5" spans="1:8" ht="12.75">
      <c r="A5" s="16" t="s">
        <v>49</v>
      </c>
      <c r="B5" s="13"/>
      <c r="C5" s="13"/>
      <c r="D5" s="13"/>
      <c r="E5" s="13">
        <v>2907</v>
      </c>
      <c r="F5" s="13">
        <v>3502</v>
      </c>
      <c r="G5" s="13">
        <v>3496</v>
      </c>
      <c r="H5" s="13">
        <v>3354</v>
      </c>
    </row>
    <row r="6" spans="1:8" ht="12.75">
      <c r="A6" s="13" t="s">
        <v>50</v>
      </c>
      <c r="B6" s="13"/>
      <c r="C6" s="13"/>
      <c r="D6" s="13"/>
      <c r="E6" s="13">
        <v>2185</v>
      </c>
      <c r="F6" s="13">
        <v>2657</v>
      </c>
      <c r="G6" s="13">
        <v>2829</v>
      </c>
      <c r="H6" s="13">
        <v>2717</v>
      </c>
    </row>
    <row r="7" spans="1:8" ht="12.75">
      <c r="A7" s="13" t="s">
        <v>51</v>
      </c>
      <c r="B7" s="13"/>
      <c r="C7" s="13"/>
      <c r="D7" s="14"/>
      <c r="E7" s="14">
        <f aca="true" t="shared" si="0" ref="E7:H8">(E5/$J$1)</f>
        <v>121.125</v>
      </c>
      <c r="F7" s="14">
        <f t="shared" si="0"/>
        <v>145.91666666666666</v>
      </c>
      <c r="G7" s="14">
        <f t="shared" si="0"/>
        <v>145.66666666666666</v>
      </c>
      <c r="H7" s="14">
        <f t="shared" si="0"/>
        <v>139.75</v>
      </c>
    </row>
    <row r="8" spans="1:8" ht="12.75">
      <c r="A8" s="13" t="s">
        <v>52</v>
      </c>
      <c r="B8" s="13"/>
      <c r="C8" s="13"/>
      <c r="D8" s="14"/>
      <c r="E8" s="14">
        <f t="shared" si="0"/>
        <v>91.04166666666667</v>
      </c>
      <c r="F8" s="14">
        <f t="shared" si="0"/>
        <v>110.70833333333333</v>
      </c>
      <c r="G8" s="14">
        <f t="shared" si="0"/>
        <v>117.875</v>
      </c>
      <c r="H8" s="14">
        <f t="shared" si="0"/>
        <v>113.20833333333333</v>
      </c>
    </row>
    <row r="10" spans="1:8" ht="12.75">
      <c r="A10" s="16" t="s">
        <v>53</v>
      </c>
      <c r="E10">
        <v>3103</v>
      </c>
      <c r="F10">
        <v>3428</v>
      </c>
      <c r="G10">
        <v>3486</v>
      </c>
      <c r="H10">
        <v>3253</v>
      </c>
    </row>
    <row r="11" spans="1:8" ht="12.75">
      <c r="A11" s="13" t="s">
        <v>54</v>
      </c>
      <c r="E11">
        <v>2099</v>
      </c>
      <c r="F11">
        <v>2266</v>
      </c>
      <c r="G11">
        <v>2737</v>
      </c>
      <c r="H11">
        <v>2806</v>
      </c>
    </row>
    <row r="12" spans="1:8" ht="12.75">
      <c r="A12" s="13" t="s">
        <v>55</v>
      </c>
      <c r="E12" s="14">
        <f aca="true" t="shared" si="1" ref="E12:H13">(E10/$J$1)</f>
        <v>129.29166666666666</v>
      </c>
      <c r="F12" s="14">
        <f t="shared" si="1"/>
        <v>142.83333333333334</v>
      </c>
      <c r="G12" s="14">
        <f t="shared" si="1"/>
        <v>145.25</v>
      </c>
      <c r="H12" s="14">
        <f t="shared" si="1"/>
        <v>135.54166666666666</v>
      </c>
    </row>
    <row r="13" spans="1:8" ht="12.75">
      <c r="A13" s="13" t="s">
        <v>56</v>
      </c>
      <c r="E13" s="14">
        <f t="shared" si="1"/>
        <v>87.45833333333333</v>
      </c>
      <c r="F13" s="14">
        <f t="shared" si="1"/>
        <v>94.41666666666667</v>
      </c>
      <c r="G13" s="14">
        <f t="shared" si="1"/>
        <v>114.04166666666667</v>
      </c>
      <c r="H13" s="14">
        <f t="shared" si="1"/>
        <v>116.91666666666667</v>
      </c>
    </row>
    <row r="15" spans="1:8" ht="12.75">
      <c r="A15" s="16" t="s">
        <v>57</v>
      </c>
      <c r="F15">
        <v>3130</v>
      </c>
      <c r="G15">
        <v>3399</v>
      </c>
      <c r="H15">
        <v>3213</v>
      </c>
    </row>
    <row r="16" spans="1:8" ht="12.75">
      <c r="A16" s="13" t="s">
        <v>58</v>
      </c>
      <c r="F16">
        <v>2392</v>
      </c>
      <c r="G16">
        <v>2561</v>
      </c>
      <c r="H16">
        <v>2590</v>
      </c>
    </row>
    <row r="17" spans="1:8" ht="12.75">
      <c r="A17" s="13" t="s">
        <v>59</v>
      </c>
      <c r="F17" s="14">
        <f aca="true" t="shared" si="2" ref="F17:H18">(F15/$J$1)</f>
        <v>130.41666666666666</v>
      </c>
      <c r="G17" s="14">
        <f t="shared" si="2"/>
        <v>141.625</v>
      </c>
      <c r="H17" s="14">
        <f t="shared" si="2"/>
        <v>133.875</v>
      </c>
    </row>
    <row r="18" spans="1:8" ht="12.75">
      <c r="A18" s="13" t="s">
        <v>60</v>
      </c>
      <c r="F18" s="14">
        <f t="shared" si="2"/>
        <v>99.66666666666667</v>
      </c>
      <c r="G18" s="14">
        <f t="shared" si="2"/>
        <v>106.70833333333333</v>
      </c>
      <c r="H18" s="14">
        <f t="shared" si="2"/>
        <v>107.91666666666667</v>
      </c>
    </row>
    <row r="22" ht="12.75">
      <c r="A22" s="16" t="s">
        <v>61</v>
      </c>
    </row>
    <row r="23" spans="1:8" ht="12.75">
      <c r="A23" s="16" t="s">
        <v>49</v>
      </c>
      <c r="E23">
        <v>2942</v>
      </c>
      <c r="F23">
        <v>3282</v>
      </c>
      <c r="G23">
        <v>3245</v>
      </c>
      <c r="H23">
        <v>3097</v>
      </c>
    </row>
    <row r="24" spans="1:8" ht="12.75">
      <c r="A24" s="13" t="s">
        <v>50</v>
      </c>
      <c r="E24">
        <v>2710</v>
      </c>
      <c r="F24">
        <v>2881</v>
      </c>
      <c r="G24">
        <v>2887</v>
      </c>
      <c r="H24">
        <v>2841</v>
      </c>
    </row>
    <row r="25" spans="1:8" ht="12.75">
      <c r="A25" s="13" t="s">
        <v>62</v>
      </c>
      <c r="E25" s="14">
        <f aca="true" t="shared" si="3" ref="E25:H26">(E23/$J$1)</f>
        <v>122.58333333333333</v>
      </c>
      <c r="F25" s="14">
        <f t="shared" si="3"/>
        <v>136.75</v>
      </c>
      <c r="G25" s="14">
        <f t="shared" si="3"/>
        <v>135.20833333333334</v>
      </c>
      <c r="H25" s="14">
        <f t="shared" si="3"/>
        <v>129.04166666666666</v>
      </c>
    </row>
    <row r="26" spans="1:8" ht="12.75">
      <c r="A26" s="13" t="s">
        <v>63</v>
      </c>
      <c r="E26" s="14">
        <f t="shared" si="3"/>
        <v>112.91666666666667</v>
      </c>
      <c r="F26" s="14">
        <f t="shared" si="3"/>
        <v>120.04166666666667</v>
      </c>
      <c r="G26" s="14">
        <f t="shared" si="3"/>
        <v>120.29166666666667</v>
      </c>
      <c r="H26" s="14">
        <f t="shared" si="3"/>
        <v>118.375</v>
      </c>
    </row>
    <row r="28" spans="1:8" ht="12.75">
      <c r="A28" s="16" t="s">
        <v>53</v>
      </c>
      <c r="E28">
        <v>2884</v>
      </c>
      <c r="F28">
        <v>3096</v>
      </c>
      <c r="G28">
        <v>3212</v>
      </c>
      <c r="H28">
        <v>3049</v>
      </c>
    </row>
    <row r="29" spans="1:8" ht="12.75">
      <c r="A29" s="13" t="s">
        <v>54</v>
      </c>
      <c r="E29">
        <v>2415</v>
      </c>
      <c r="F29">
        <v>2664</v>
      </c>
      <c r="G29">
        <v>2757</v>
      </c>
      <c r="H29">
        <v>2783</v>
      </c>
    </row>
    <row r="30" spans="1:8" ht="12.75">
      <c r="A30" s="13" t="s">
        <v>64</v>
      </c>
      <c r="E30" s="14">
        <f aca="true" t="shared" si="4" ref="E30:H31">(E28/$J$1)</f>
        <v>120.16666666666667</v>
      </c>
      <c r="F30" s="14">
        <f t="shared" si="4"/>
        <v>129</v>
      </c>
      <c r="G30" s="14">
        <f t="shared" si="4"/>
        <v>133.83333333333334</v>
      </c>
      <c r="H30" s="14">
        <f t="shared" si="4"/>
        <v>127.04166666666667</v>
      </c>
    </row>
    <row r="31" spans="1:8" ht="12.75">
      <c r="A31" s="13" t="s">
        <v>65</v>
      </c>
      <c r="E31" s="14">
        <f t="shared" si="4"/>
        <v>100.625</v>
      </c>
      <c r="F31" s="14">
        <f t="shared" si="4"/>
        <v>111</v>
      </c>
      <c r="G31" s="14">
        <f t="shared" si="4"/>
        <v>114.875</v>
      </c>
      <c r="H31" s="14">
        <f t="shared" si="4"/>
        <v>115.95833333333333</v>
      </c>
    </row>
    <row r="33" spans="1:8" ht="12.75">
      <c r="A33" s="16" t="s">
        <v>57</v>
      </c>
      <c r="F33">
        <v>2736</v>
      </c>
      <c r="G33">
        <v>3001</v>
      </c>
      <c r="H33">
        <v>3138</v>
      </c>
    </row>
    <row r="34" spans="1:8" ht="12.75">
      <c r="A34" s="13" t="s">
        <v>58</v>
      </c>
      <c r="F34">
        <v>1795</v>
      </c>
      <c r="G34">
        <v>2495</v>
      </c>
      <c r="H34">
        <v>2684</v>
      </c>
    </row>
    <row r="35" spans="1:8" ht="12.75">
      <c r="A35" s="13" t="s">
        <v>66</v>
      </c>
      <c r="F35" s="14">
        <f aca="true" t="shared" si="5" ref="F35:H36">(F33/$J$1)</f>
        <v>114</v>
      </c>
      <c r="G35" s="14">
        <f t="shared" si="5"/>
        <v>125.04166666666667</v>
      </c>
      <c r="H35" s="14">
        <f t="shared" si="5"/>
        <v>130.75</v>
      </c>
    </row>
    <row r="36" spans="1:8" ht="12.75">
      <c r="A36" s="13" t="s">
        <v>67</v>
      </c>
      <c r="F36" s="14">
        <f t="shared" si="5"/>
        <v>74.79166666666667</v>
      </c>
      <c r="G36" s="14">
        <f t="shared" si="5"/>
        <v>103.95833333333333</v>
      </c>
      <c r="H36" s="14">
        <f t="shared" si="5"/>
        <v>111.83333333333333</v>
      </c>
    </row>
    <row r="38" ht="12.75">
      <c r="A38" t="s">
        <v>74</v>
      </c>
    </row>
    <row r="39" spans="1:8" ht="12.75">
      <c r="A39" s="13" t="s">
        <v>75</v>
      </c>
      <c r="E39">
        <v>3665</v>
      </c>
      <c r="F39">
        <v>3686</v>
      </c>
      <c r="G39">
        <v>3510</v>
      </c>
      <c r="H39">
        <v>3237</v>
      </c>
    </row>
    <row r="40" spans="1:8" ht="12.75">
      <c r="A40" s="13" t="s">
        <v>76</v>
      </c>
      <c r="E40">
        <v>2739</v>
      </c>
      <c r="F40">
        <v>2878</v>
      </c>
      <c r="G40">
        <v>2950</v>
      </c>
      <c r="H40">
        <v>2839</v>
      </c>
    </row>
    <row r="41" spans="1:8" ht="12.75">
      <c r="A41" s="13" t="s">
        <v>75</v>
      </c>
      <c r="E41" s="14">
        <f aca="true" t="shared" si="6" ref="E41:H42">(E39/$J$1)</f>
        <v>152.70833333333334</v>
      </c>
      <c r="F41" s="14">
        <f t="shared" si="6"/>
        <v>153.58333333333334</v>
      </c>
      <c r="G41" s="14">
        <f t="shared" si="6"/>
        <v>146.25</v>
      </c>
      <c r="H41" s="14">
        <f t="shared" si="6"/>
        <v>134.875</v>
      </c>
    </row>
    <row r="42" spans="1:8" ht="12.75">
      <c r="A42" s="13" t="s">
        <v>76</v>
      </c>
      <c r="E42" s="14">
        <f t="shared" si="6"/>
        <v>114.125</v>
      </c>
      <c r="F42" s="14">
        <f t="shared" si="6"/>
        <v>119.91666666666667</v>
      </c>
      <c r="G42" s="14">
        <f t="shared" si="6"/>
        <v>122.91666666666667</v>
      </c>
      <c r="H42" s="14">
        <f t="shared" si="6"/>
        <v>118.29166666666667</v>
      </c>
    </row>
    <row r="44" ht="12.75">
      <c r="A44" t="s">
        <v>74</v>
      </c>
    </row>
    <row r="45" spans="1:8" ht="12.75">
      <c r="A45" s="13" t="s">
        <v>78</v>
      </c>
      <c r="E45">
        <v>3744</v>
      </c>
      <c r="F45">
        <v>3751</v>
      </c>
      <c r="G45">
        <v>3530</v>
      </c>
      <c r="H45">
        <v>3325</v>
      </c>
    </row>
    <row r="46" spans="1:8" ht="12.75">
      <c r="A46" s="13" t="s">
        <v>77</v>
      </c>
      <c r="E46">
        <v>3104</v>
      </c>
      <c r="F46">
        <v>3119</v>
      </c>
      <c r="G46">
        <v>3185</v>
      </c>
      <c r="H46">
        <v>3005</v>
      </c>
    </row>
    <row r="47" spans="1:8" ht="12.75">
      <c r="A47" s="13" t="s">
        <v>78</v>
      </c>
      <c r="E47" s="14">
        <f aca="true" t="shared" si="7" ref="E47:H48">(E45/$J$1)</f>
        <v>156</v>
      </c>
      <c r="F47" s="14">
        <f t="shared" si="7"/>
        <v>156.29166666666666</v>
      </c>
      <c r="G47" s="14">
        <f t="shared" si="7"/>
        <v>147.08333333333334</v>
      </c>
      <c r="H47" s="14">
        <f t="shared" si="7"/>
        <v>138.54166666666666</v>
      </c>
    </row>
    <row r="48" spans="1:8" ht="12.75">
      <c r="A48" s="13" t="s">
        <v>77</v>
      </c>
      <c r="E48" s="14">
        <f t="shared" si="7"/>
        <v>129.33333333333334</v>
      </c>
      <c r="F48" s="14">
        <f t="shared" si="7"/>
        <v>129.95833333333334</v>
      </c>
      <c r="G48" s="14">
        <f t="shared" si="7"/>
        <v>132.70833333333334</v>
      </c>
      <c r="H48" s="14">
        <f t="shared" si="7"/>
        <v>125.20833333333333</v>
      </c>
    </row>
    <row r="50" ht="12.75">
      <c r="A50" t="s">
        <v>74</v>
      </c>
    </row>
    <row r="51" spans="1:8" ht="12.75">
      <c r="A51" s="13" t="s">
        <v>79</v>
      </c>
      <c r="F51">
        <v>3241</v>
      </c>
      <c r="G51">
        <v>3317</v>
      </c>
      <c r="H51">
        <v>3283</v>
      </c>
    </row>
    <row r="52" spans="1:8" ht="12.75">
      <c r="A52" s="13" t="s">
        <v>80</v>
      </c>
      <c r="F52">
        <v>3093</v>
      </c>
      <c r="G52">
        <v>3172</v>
      </c>
      <c r="H52">
        <v>3122</v>
      </c>
    </row>
    <row r="53" spans="1:8" ht="12.75">
      <c r="A53" s="13" t="s">
        <v>79</v>
      </c>
      <c r="F53" s="14">
        <f aca="true" t="shared" si="8" ref="F53:H54">(F51/$J$1)</f>
        <v>135.04166666666666</v>
      </c>
      <c r="G53" s="14">
        <f t="shared" si="8"/>
        <v>138.20833333333334</v>
      </c>
      <c r="H53" s="14">
        <f t="shared" si="8"/>
        <v>136.79166666666666</v>
      </c>
    </row>
    <row r="54" spans="1:8" ht="12.75">
      <c r="A54" s="13" t="s">
        <v>80</v>
      </c>
      <c r="F54" s="14">
        <f t="shared" si="8"/>
        <v>128.875</v>
      </c>
      <c r="G54" s="14">
        <f t="shared" si="8"/>
        <v>132.16666666666666</v>
      </c>
      <c r="H54" s="14">
        <f t="shared" si="8"/>
        <v>130.08333333333334</v>
      </c>
    </row>
    <row r="56" ht="12.75">
      <c r="A56" t="s">
        <v>74</v>
      </c>
    </row>
    <row r="57" spans="1:8" ht="12.75">
      <c r="A57" s="13" t="s">
        <v>81</v>
      </c>
      <c r="F57">
        <v>3143</v>
      </c>
      <c r="G57">
        <v>3271</v>
      </c>
      <c r="H57">
        <v>3190</v>
      </c>
    </row>
    <row r="58" spans="1:8" ht="12.75">
      <c r="A58" s="13" t="s">
        <v>82</v>
      </c>
      <c r="F58">
        <v>2690</v>
      </c>
      <c r="G58">
        <v>2772</v>
      </c>
      <c r="H58">
        <v>2751</v>
      </c>
    </row>
    <row r="59" spans="1:8" ht="12.75">
      <c r="A59" s="13" t="s">
        <v>81</v>
      </c>
      <c r="F59" s="14">
        <f aca="true" t="shared" si="9" ref="F59:H60">(F57/$J$1)</f>
        <v>130.95833333333334</v>
      </c>
      <c r="G59" s="14">
        <f t="shared" si="9"/>
        <v>136.29166666666666</v>
      </c>
      <c r="H59" s="14">
        <f t="shared" si="9"/>
        <v>132.91666666666666</v>
      </c>
    </row>
    <row r="60" spans="1:8" ht="12.75">
      <c r="A60" s="13" t="s">
        <v>82</v>
      </c>
      <c r="F60" s="14">
        <f t="shared" si="9"/>
        <v>112.08333333333333</v>
      </c>
      <c r="G60" s="14">
        <f t="shared" si="9"/>
        <v>115.5</v>
      </c>
      <c r="H60" s="14">
        <f t="shared" si="9"/>
        <v>114.625</v>
      </c>
    </row>
    <row r="64" ht="12.75">
      <c r="A64" t="s">
        <v>88</v>
      </c>
    </row>
    <row r="65" spans="1:8" ht="12.75">
      <c r="A65" s="13" t="s">
        <v>95</v>
      </c>
      <c r="E65">
        <v>3744</v>
      </c>
      <c r="F65">
        <v>3810</v>
      </c>
      <c r="G65">
        <v>3633</v>
      </c>
      <c r="H65">
        <v>3354</v>
      </c>
    </row>
    <row r="66" spans="1:8" ht="12.75">
      <c r="A66" s="13" t="s">
        <v>96</v>
      </c>
      <c r="E66">
        <v>3178</v>
      </c>
      <c r="F66">
        <v>3254</v>
      </c>
      <c r="G66">
        <v>3204</v>
      </c>
      <c r="H66">
        <v>3015</v>
      </c>
    </row>
    <row r="67" spans="1:8" ht="12.75">
      <c r="A67" s="13" t="s">
        <v>89</v>
      </c>
      <c r="E67" s="14">
        <f aca="true" t="shared" si="10" ref="E67:H68">(E65/$J$1)</f>
        <v>156</v>
      </c>
      <c r="F67" s="14">
        <f t="shared" si="10"/>
        <v>158.75</v>
      </c>
      <c r="G67" s="14">
        <f t="shared" si="10"/>
        <v>151.375</v>
      </c>
      <c r="H67" s="14">
        <f t="shared" si="10"/>
        <v>139.75</v>
      </c>
    </row>
    <row r="68" spans="1:8" ht="12.75">
      <c r="A68" s="13" t="s">
        <v>90</v>
      </c>
      <c r="E68" s="14">
        <f t="shared" si="10"/>
        <v>132.41666666666666</v>
      </c>
      <c r="F68" s="14">
        <f t="shared" si="10"/>
        <v>135.58333333333334</v>
      </c>
      <c r="G68" s="14">
        <f t="shared" si="10"/>
        <v>133.5</v>
      </c>
      <c r="H68" s="14">
        <f t="shared" si="10"/>
        <v>125.625</v>
      </c>
    </row>
    <row r="70" ht="12.75">
      <c r="A70" t="s">
        <v>88</v>
      </c>
    </row>
    <row r="71" spans="1:8" ht="12.75">
      <c r="A71" s="13" t="s">
        <v>97</v>
      </c>
      <c r="E71">
        <v>3790</v>
      </c>
      <c r="F71">
        <v>3734</v>
      </c>
      <c r="G71">
        <v>3593</v>
      </c>
      <c r="H71">
        <v>3358</v>
      </c>
    </row>
    <row r="72" spans="1:8" ht="12.75">
      <c r="A72" s="13" t="s">
        <v>98</v>
      </c>
      <c r="E72">
        <v>3112</v>
      </c>
      <c r="F72">
        <v>3209</v>
      </c>
      <c r="G72">
        <v>3149</v>
      </c>
      <c r="H72">
        <v>3096</v>
      </c>
    </row>
    <row r="73" spans="1:8" ht="12.75">
      <c r="A73" s="13" t="s">
        <v>91</v>
      </c>
      <c r="E73" s="14">
        <f aca="true" t="shared" si="11" ref="E73:H74">(E71/$J$1)</f>
        <v>157.91666666666666</v>
      </c>
      <c r="F73" s="14">
        <f t="shared" si="11"/>
        <v>155.58333333333334</v>
      </c>
      <c r="G73" s="14">
        <f t="shared" si="11"/>
        <v>149.70833333333334</v>
      </c>
      <c r="H73" s="14">
        <f t="shared" si="11"/>
        <v>139.91666666666666</v>
      </c>
    </row>
    <row r="74" spans="1:8" ht="12.75">
      <c r="A74" s="13" t="s">
        <v>92</v>
      </c>
      <c r="E74" s="14">
        <f t="shared" si="11"/>
        <v>129.66666666666666</v>
      </c>
      <c r="F74" s="14">
        <f t="shared" si="11"/>
        <v>133.70833333333334</v>
      </c>
      <c r="G74" s="14">
        <f t="shared" si="11"/>
        <v>131.20833333333334</v>
      </c>
      <c r="H74" s="14">
        <f t="shared" si="11"/>
        <v>129</v>
      </c>
    </row>
    <row r="76" ht="12.75">
      <c r="A76" t="s">
        <v>88</v>
      </c>
    </row>
    <row r="77" spans="1:8" ht="12.75">
      <c r="A77" s="13" t="s">
        <v>99</v>
      </c>
      <c r="E77">
        <v>3616</v>
      </c>
      <c r="F77">
        <v>3690</v>
      </c>
      <c r="G77">
        <v>3556</v>
      </c>
      <c r="H77">
        <v>3267</v>
      </c>
    </row>
    <row r="78" spans="1:8" ht="12.75">
      <c r="A78" s="13" t="s">
        <v>100</v>
      </c>
      <c r="E78">
        <v>3046</v>
      </c>
      <c r="F78">
        <v>3116</v>
      </c>
      <c r="G78">
        <v>3041</v>
      </c>
      <c r="H78">
        <v>2915</v>
      </c>
    </row>
    <row r="79" spans="1:8" ht="12.75">
      <c r="A79" s="13" t="s">
        <v>93</v>
      </c>
      <c r="E79" s="14">
        <f aca="true" t="shared" si="12" ref="E79:H80">(E77/$J$1)</f>
        <v>150.66666666666666</v>
      </c>
      <c r="F79" s="14">
        <f t="shared" si="12"/>
        <v>153.75</v>
      </c>
      <c r="G79" s="14">
        <f t="shared" si="12"/>
        <v>148.16666666666666</v>
      </c>
      <c r="H79" s="14">
        <f t="shared" si="12"/>
        <v>136.125</v>
      </c>
    </row>
    <row r="80" spans="1:8" ht="12.75">
      <c r="A80" s="13" t="s">
        <v>94</v>
      </c>
      <c r="E80" s="14">
        <f t="shared" si="12"/>
        <v>126.91666666666667</v>
      </c>
      <c r="F80" s="14">
        <f t="shared" si="12"/>
        <v>129.83333333333334</v>
      </c>
      <c r="G80" s="14">
        <f t="shared" si="12"/>
        <v>126.70833333333333</v>
      </c>
      <c r="H80" s="14">
        <f t="shared" si="12"/>
        <v>121.45833333333333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4">
      <selection activeCell="R23" sqref="R23"/>
    </sheetView>
  </sheetViews>
  <sheetFormatPr defaultColWidth="9.140625" defaultRowHeight="12.75"/>
  <sheetData>
    <row r="2" spans="5:7" ht="13.5" thickBot="1">
      <c r="E2">
        <v>24</v>
      </c>
      <c r="F2" t="s">
        <v>72</v>
      </c>
      <c r="G2" t="s">
        <v>73</v>
      </c>
    </row>
    <row r="3" spans="1:3" ht="12.75">
      <c r="A3" t="s">
        <v>42</v>
      </c>
      <c r="B3" s="2" t="s">
        <v>71</v>
      </c>
      <c r="C3" s="4"/>
    </row>
    <row r="4" spans="1:3" ht="12.75">
      <c r="A4">
        <v>1.4</v>
      </c>
      <c r="B4" s="8"/>
      <c r="C4" s="21"/>
    </row>
    <row r="5" spans="1:5" ht="12.75">
      <c r="A5">
        <v>2</v>
      </c>
      <c r="B5" s="8"/>
      <c r="C5" s="21" t="s">
        <v>0</v>
      </c>
      <c r="E5" t="s">
        <v>1</v>
      </c>
    </row>
    <row r="6" spans="1:5" ht="12.75">
      <c r="A6">
        <v>2.8</v>
      </c>
      <c r="B6" s="8">
        <v>3459</v>
      </c>
      <c r="C6" s="22">
        <v>144.125</v>
      </c>
      <c r="D6">
        <v>3332</v>
      </c>
      <c r="E6" s="1">
        <f>(D6/$E$2)</f>
        <v>138.83333333333334</v>
      </c>
    </row>
    <row r="7" spans="1:5" ht="12.75">
      <c r="A7">
        <v>4</v>
      </c>
      <c r="B7" s="8">
        <v>3595</v>
      </c>
      <c r="C7" s="22">
        <v>149.79166666666666</v>
      </c>
      <c r="D7">
        <v>3421</v>
      </c>
      <c r="E7" s="1">
        <f aca="true" t="shared" si="0" ref="E7:E12">(D7/$E$2)</f>
        <v>142.54166666666666</v>
      </c>
    </row>
    <row r="8" spans="1:5" ht="12.75">
      <c r="A8">
        <v>5.6</v>
      </c>
      <c r="B8" s="8">
        <v>3737</v>
      </c>
      <c r="C8" s="22">
        <v>155.70833333333334</v>
      </c>
      <c r="D8">
        <v>3444</v>
      </c>
      <c r="E8" s="1">
        <f t="shared" si="0"/>
        <v>143.5</v>
      </c>
    </row>
    <row r="9" spans="1:5" ht="12.75">
      <c r="A9">
        <v>8</v>
      </c>
      <c r="B9" s="8">
        <v>3640</v>
      </c>
      <c r="C9" s="22">
        <v>151.66666666666666</v>
      </c>
      <c r="D9">
        <v>3356</v>
      </c>
      <c r="E9" s="1">
        <f t="shared" si="0"/>
        <v>139.83333333333334</v>
      </c>
    </row>
    <row r="10" spans="1:5" ht="12.75">
      <c r="A10">
        <v>11</v>
      </c>
      <c r="B10" s="8">
        <v>3291</v>
      </c>
      <c r="C10" s="22">
        <v>137.125</v>
      </c>
      <c r="D10">
        <v>3238</v>
      </c>
      <c r="E10" s="1">
        <f t="shared" si="0"/>
        <v>134.91666666666666</v>
      </c>
    </row>
    <row r="11" spans="1:5" ht="12.75">
      <c r="A11">
        <v>16</v>
      </c>
      <c r="B11" s="8">
        <v>2973</v>
      </c>
      <c r="C11" s="22">
        <v>123.875</v>
      </c>
      <c r="D11">
        <v>2941</v>
      </c>
      <c r="E11" s="1">
        <f t="shared" si="0"/>
        <v>122.54166666666667</v>
      </c>
    </row>
    <row r="12" spans="1:5" ht="13.5" thickBot="1">
      <c r="A12">
        <v>22</v>
      </c>
      <c r="B12" s="23">
        <v>2529</v>
      </c>
      <c r="C12" s="24">
        <v>105.375</v>
      </c>
      <c r="D12">
        <v>2519</v>
      </c>
      <c r="E12" s="1">
        <f t="shared" si="0"/>
        <v>104.95833333333333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Nielsen</dc:creator>
  <cp:keywords/>
  <dc:description/>
  <cp:lastModifiedBy>Carl Nielsen</cp:lastModifiedBy>
  <dcterms:created xsi:type="dcterms:W3CDTF">2012-02-05T09:45:37Z</dcterms:created>
  <dcterms:modified xsi:type="dcterms:W3CDTF">2014-04-02T20:40:19Z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